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New modelling\TPM 3rd issues paper modelling\"/>
    </mc:Choice>
  </mc:AlternateContent>
  <xr:revisionPtr revIDLastSave="0" documentId="13_ncr:1_{285598D7-E99B-4E9F-B2D6-1B95EB3BCBA6}" xr6:coauthVersionLast="43" xr6:coauthVersionMax="43" xr10:uidLastSave="{00000000-0000-0000-0000-000000000000}"/>
  <bookViews>
    <workbookView xWindow="-108" yWindow="-108" windowWidth="23256" windowHeight="12576" xr2:uid="{1011C693-FD8A-4732-9AAC-F841A4CBBD8B}"/>
  </bookViews>
  <sheets>
    <sheet name="README" sheetId="8" r:id="rId1"/>
    <sheet name="Summary" sheetId="5" r:id="rId2"/>
    <sheet name="AMDs" sheetId="1" r:id="rId3"/>
    <sheet name="MWh" sheetId="6" r:id="rId4"/>
    <sheet name="Check sheet" sheetId="10" r:id="rId5"/>
  </sheets>
  <externalReferences>
    <externalReference r:id="rId6"/>
    <externalReference r:id="rId7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Colour_Index">[1]Nodes!$U$4:$V$8</definedName>
    <definedName name="Cond_RCP3">[2]Inputs!$D$23</definedName>
    <definedName name="Cond_RCP4">[2]Inputs!$E$23</definedName>
    <definedName name="CT_rate">[2]Inputs!$B$15</definedName>
    <definedName name="Font_Colour">[1]Nodes!$M$1:$M$65536</definedName>
    <definedName name="Incentive_rate">[2]Inputs!$B$14</definedName>
    <definedName name="Line_Colour">[1]Lines!$C$1:$C$65536</definedName>
    <definedName name="Line_Colours">[1]Lines!$K$3:$N$9</definedName>
    <definedName name="Line_Parameters">[1]Lines!$B$3:$I$11</definedName>
    <definedName name="Line_Type">[1]Lines!$C$1:$C$65536</definedName>
    <definedName name="Line_Types">[1]Lines!$B$3:$B$11</definedName>
    <definedName name="Node_Colours">[1]Nodes!$P$4:$S$12</definedName>
    <definedName name="Node_Line_Colour">[1]Nodes!$G$1:$G$65536</definedName>
    <definedName name="Node_Parameters">[1]Nodes!$B$4:$N$12</definedName>
    <definedName name="Node_Shape_Colour">[1]Nodes!$C$1:$C$65536</definedName>
    <definedName name="Node_Type">[1]Nodes!$C$1:$C$65536</definedName>
    <definedName name="Node_Types">[1]Nodes!$B$4:$B$12</definedName>
    <definedName name="Pal_Workbook_GUID" hidden="1">"6S1JHEHENLE191V518WIWCLK"</definedName>
    <definedName name="RCP3_growth">[2]Inputs!$D$10</definedName>
    <definedName name="RCP4_growth">[2]Inputs!$E$10</definedName>
    <definedName name="Remedial" localSheetId="3">#REF!</definedName>
    <definedName name="Remedial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rans_RCP3">[2]Inputs!$D$22</definedName>
    <definedName name="Trans_RCP4">[2]Inputs!$E$22</definedName>
    <definedName name="unapproved_listed">[2]Inputs!$B$16</definedName>
    <definedName name="unapproved_major">[2]Inputs!$B$17</definedName>
    <definedName name="WACC2_pt">[2]Inputs!$C$21</definedName>
    <definedName name="WACC3_pt">[2]Inputs!$D$21</definedName>
    <definedName name="WACC4_pt">[2]Inputs!$E$21</definedName>
  </definedNames>
  <calcPr calcId="191029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5" l="1"/>
  <c r="B60" i="5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4" i="1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4" i="6"/>
  <c r="O39" i="6"/>
  <c r="O61" i="6" s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4" i="6"/>
  <c r="G4" i="6"/>
  <c r="O63" i="6"/>
  <c r="Q61" i="1" l="1"/>
  <c r="O65" i="6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4" i="1"/>
  <c r="F304" i="1" l="1"/>
  <c r="F305" i="1" s="1"/>
  <c r="E304" i="1"/>
  <c r="E305" i="1" s="1"/>
  <c r="D304" i="1"/>
  <c r="C304" i="1"/>
  <c r="C307" i="1" s="1"/>
  <c r="B304" i="1"/>
  <c r="E307" i="1" l="1"/>
  <c r="D307" i="1"/>
  <c r="B307" i="1"/>
  <c r="C305" i="1"/>
  <c r="D305" i="1"/>
  <c r="B30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tc={813EB2D5-924E-4DCF-8526-B680E1813742}</author>
    <author>tc={0BD08056-8B74-4A89-BD9E-80BAE3B37424}</author>
    <author>tc={476A7555-720F-4ADE-B17D-07EC6293BE85}</author>
  </authors>
  <commentList>
    <comment ref="O30" authorId="0" shapeId="0" xr:uid="{813EB2D5-924E-4DCF-8526-B680E1813742}">
      <text>
        <t>[Threaded comment]
Your version of Excel allows you to read this threaded comment; however, any edits to it will get removed if the file is opened in a newer version of Excel. Learn more: https://go.microsoft.com/fwlink/?linkid=870924
Comment:
    0'd out. Cannot have negative charge for residual.</t>
      </text>
    </comment>
    <comment ref="O50" authorId="1" shapeId="0" xr:uid="{0BD08056-8B74-4A89-BD9E-80BAE3B37424}">
      <text>
        <t>[Threaded comment]
Your version of Excel allows you to read this threaded comment; however, any edits to it will get removed if the file is opened in a newer version of Excel. Learn more: https://go.microsoft.com/fwlink/?linkid=870924
Comment:
    Netted to Powerco. HWA.</t>
      </text>
    </comment>
    <comment ref="O58" authorId="2" shapeId="0" xr:uid="{476A7555-720F-4ADE-B17D-07EC6293BE85}">
      <text>
        <t>[Threaded comment]
Your version of Excel allows you to read this threaded comment; however, any edits to it will get removed if the file is opened in a newer version of Excel. Learn more: https://go.microsoft.com/fwlink/?linkid=870924
Comment:
    Netted to Powerco. HWA.</t>
      </text>
    </comment>
  </commentList>
</comments>
</file>

<file path=xl/sharedStrings.xml><?xml version="1.0" encoding="utf-8"?>
<sst xmlns="http://schemas.openxmlformats.org/spreadsheetml/2006/main" count="2690" uniqueCount="403">
  <si>
    <t>Customer</t>
  </si>
  <si>
    <t>Gross 2017-18</t>
  </si>
  <si>
    <t>Gross 2016-17</t>
  </si>
  <si>
    <t>Gross 2015-16</t>
  </si>
  <si>
    <t>Gross 2014-15</t>
  </si>
  <si>
    <t>ABY0111_ALPE</t>
  </si>
  <si>
    <t>ADD0111_ORON</t>
  </si>
  <si>
    <t>ADD0661_ORON</t>
  </si>
  <si>
    <t>AKL0331_AIAL</t>
  </si>
  <si>
    <t>ALB0331_UNET</t>
  </si>
  <si>
    <t>ALB1101_UNET</t>
  </si>
  <si>
    <t>APS0111_ORON</t>
  </si>
  <si>
    <t>ARA2201_MRPL</t>
  </si>
  <si>
    <t>ARG1101_TRUS</t>
  </si>
  <si>
    <t>ARI1101_MRPL</t>
  </si>
  <si>
    <t>ARI1102_MRPL</t>
  </si>
  <si>
    <t>ASB0331_EASH</t>
  </si>
  <si>
    <t>ASB0661_EASH</t>
  </si>
  <si>
    <t>ASY0111_MPOW</t>
  </si>
  <si>
    <t>ASY0111_MPAS</t>
  </si>
  <si>
    <t>ATI2201_MRPL</t>
  </si>
  <si>
    <t>ATU1101_WPOW</t>
  </si>
  <si>
    <t>AVI2201_MERI</t>
  </si>
  <si>
    <t>BAL0331_OTPO</t>
  </si>
  <si>
    <t>BDE0111_RAYN</t>
  </si>
  <si>
    <t>BDE0111_SOLE</t>
  </si>
  <si>
    <t>BEN2202_MERI</t>
  </si>
  <si>
    <t>BLN0331_MARL</t>
  </si>
  <si>
    <t>BOB0331_COUP</t>
  </si>
  <si>
    <t>BOB1101_COUP</t>
  </si>
  <si>
    <t>BPD1101_ALPE</t>
  </si>
  <si>
    <t>BPE0331_POCO</t>
  </si>
  <si>
    <t>BPE0551_NZRN</t>
  </si>
  <si>
    <t>BPT1101_WATA</t>
  </si>
  <si>
    <t>BRB0331_NPOW</t>
  </si>
  <si>
    <t>BRK0331_POCO</t>
  </si>
  <si>
    <t>BRY0661_ORON</t>
  </si>
  <si>
    <t>BWK1101_TRUS</t>
  </si>
  <si>
    <t>CBG0111_WAIP</t>
  </si>
  <si>
    <t>CFM0011_CBRE</t>
  </si>
  <si>
    <t>CIA0041_CIAL</t>
  </si>
  <si>
    <t>CIA0111_CIAL</t>
  </si>
  <si>
    <t>CIA0112_CIAL</t>
  </si>
  <si>
    <t>CLH0111_ORON</t>
  </si>
  <si>
    <t>CML0331_DUNE</t>
  </si>
  <si>
    <t>COB0661_TRUS</t>
  </si>
  <si>
    <t>COL0111_ORON</t>
  </si>
  <si>
    <t>COL0661_TRUS</t>
  </si>
  <si>
    <t>CPK0111_CKHK</t>
  </si>
  <si>
    <t>CPK0331_CKHK</t>
  </si>
  <si>
    <t>CST0331_POCO</t>
  </si>
  <si>
    <t>CUL0331_MPOW</t>
  </si>
  <si>
    <t>CUL0661_MPOW</t>
  </si>
  <si>
    <t>CYD0331_DUNE</t>
  </si>
  <si>
    <t>CYD0331_CTCT</t>
  </si>
  <si>
    <t>CYD2201_CTCT</t>
  </si>
  <si>
    <t>DOB0331_WPOW</t>
  </si>
  <si>
    <t>DTT0011_DMFL</t>
  </si>
  <si>
    <t>DVK0111_SCAN</t>
  </si>
  <si>
    <t>EDA0011_ESDP</t>
  </si>
  <si>
    <t>EDG0331_HEDL</t>
  </si>
  <si>
    <t>EDN0331_TPCO</t>
  </si>
  <si>
    <t>EKV0011_EDCL</t>
  </si>
  <si>
    <t>EMB0011_ESDP</t>
  </si>
  <si>
    <t>EMV0011_EDCL</t>
  </si>
  <si>
    <t>ETC0011_ESDP</t>
  </si>
  <si>
    <t>EVA0011_ESDP</t>
  </si>
  <si>
    <t>FHL0331_HAWK</t>
  </si>
  <si>
    <t>FKN0331_DUNE</t>
  </si>
  <si>
    <t>FKN0331_LLNW</t>
  </si>
  <si>
    <t>GFD0331_CKHK</t>
  </si>
  <si>
    <t>GIS0501_EAST</t>
  </si>
  <si>
    <t>GLN0331_NZST</t>
  </si>
  <si>
    <t>GLN0332_COUP</t>
  </si>
  <si>
    <t>GLN0332_NZST</t>
  </si>
  <si>
    <t>GOR0331_TPCO</t>
  </si>
  <si>
    <t>GRE0111_TUIH</t>
  </si>
  <si>
    <t>GYM0661_WPOW</t>
  </si>
  <si>
    <t>GYT0331_POCO</t>
  </si>
  <si>
    <t>HAM0111_WAIK</t>
  </si>
  <si>
    <t>HAM0331_WAIK</t>
  </si>
  <si>
    <t>HAM0551_NZRN</t>
  </si>
  <si>
    <t>HAY0111_CKHK</t>
  </si>
  <si>
    <t>HAY0331_CKHK</t>
  </si>
  <si>
    <t>HEN0331_UNET</t>
  </si>
  <si>
    <t>HEP0331_UNET</t>
  </si>
  <si>
    <t>HEP0331_VECT</t>
  </si>
  <si>
    <t>HER0111_DUNE</t>
  </si>
  <si>
    <t>HIN0331_POCO</t>
  </si>
  <si>
    <t>HKK0661_WPOW</t>
  </si>
  <si>
    <t>HLY0331_WAIK</t>
  </si>
  <si>
    <t>HLY2201_GENE</t>
  </si>
  <si>
    <t>HMB0111_WAIK</t>
  </si>
  <si>
    <t>HOB1101_VECT</t>
  </si>
  <si>
    <t>HOR0331_ORON</t>
  </si>
  <si>
    <t>HOR0661_ORON</t>
  </si>
  <si>
    <t>HTI0331_LINE</t>
  </si>
  <si>
    <t>HUI0331_POCO</t>
  </si>
  <si>
    <t>HWA0331_POCO</t>
  </si>
  <si>
    <t>HWA0332_KUPE</t>
  </si>
  <si>
    <t>HWA1101_MERI</t>
  </si>
  <si>
    <t>HWA1101_TODD</t>
  </si>
  <si>
    <t>HWA1101_TRUS</t>
  </si>
  <si>
    <t>HWA1102_MERI</t>
  </si>
  <si>
    <t>HWA1102_TODD</t>
  </si>
  <si>
    <t>HWB0331_DUNE</t>
  </si>
  <si>
    <t>HWB0331_OTPO</t>
  </si>
  <si>
    <t>HWB0332_DUNE</t>
  </si>
  <si>
    <t>HWB1101_OTPO</t>
  </si>
  <si>
    <t>INV0331_ELIN</t>
  </si>
  <si>
    <t>INV0331_TPCO</t>
  </si>
  <si>
    <t>ISL0331_ORON</t>
  </si>
  <si>
    <t>ISL0661_ORON</t>
  </si>
  <si>
    <t>JEF0111_WAIK</t>
  </si>
  <si>
    <t>KAI0111_MPOW</t>
  </si>
  <si>
    <t>KAW0111_HEDL</t>
  </si>
  <si>
    <t>KAW0112_SKOG</t>
  </si>
  <si>
    <t>KAW0113_SKOG</t>
  </si>
  <si>
    <t>KAW1101_KRGL</t>
  </si>
  <si>
    <t>KBY0661_ORON</t>
  </si>
  <si>
    <t>KBY0662_ORON</t>
  </si>
  <si>
    <t>KEN0331_NPOW</t>
  </si>
  <si>
    <t>KFA0111_VMOL</t>
  </si>
  <si>
    <t>KIK0111_TASM</t>
  </si>
  <si>
    <t>KIN0111_POCO</t>
  </si>
  <si>
    <t>KIN0112_POCO</t>
  </si>
  <si>
    <t>KIN0113_POCO</t>
  </si>
  <si>
    <t>KIN0331_POCO</t>
  </si>
  <si>
    <t>KIR0111_WAIK</t>
  </si>
  <si>
    <t>KMO0331_POCO</t>
  </si>
  <si>
    <t>KOE1101_TOPE</t>
  </si>
  <si>
    <t>KPA1101_KAPE</t>
  </si>
  <si>
    <t>KPO1101_MRPL</t>
  </si>
  <si>
    <t>KPU0661_POCO</t>
  </si>
  <si>
    <t>KRA0111_KIPT</t>
  </si>
  <si>
    <t>KUM0661_WPOW</t>
  </si>
  <si>
    <t>KWA0111_CKHK</t>
  </si>
  <si>
    <t>LFD1101_VECT</t>
  </si>
  <si>
    <t>LFD1102_VECT</t>
  </si>
  <si>
    <t>LTN0331_POCO</t>
  </si>
  <si>
    <t>MAN2201_MERI</t>
  </si>
  <si>
    <t>MAT1101_BOPD</t>
  </si>
  <si>
    <t>MAT1101_TRUS</t>
  </si>
  <si>
    <t>MCH0111_TASM</t>
  </si>
  <si>
    <t>MEP0111_TIKL</t>
  </si>
  <si>
    <t>MER0331_WAIK</t>
  </si>
  <si>
    <t>MGM0331_POCO</t>
  </si>
  <si>
    <t>MHO0331_ELEC</t>
  </si>
  <si>
    <t>MKE1101_TODD</t>
  </si>
  <si>
    <t>MLG0111_CKHK</t>
  </si>
  <si>
    <t>MLG0331_CKHK</t>
  </si>
  <si>
    <t>MLN0661_ORON</t>
  </si>
  <si>
    <t>MLN0664_ORON</t>
  </si>
  <si>
    <t>MMT0111_MOPO</t>
  </si>
  <si>
    <t>MNG0331_VECT</t>
  </si>
  <si>
    <t>MNG1101_VECT</t>
  </si>
  <si>
    <t>MNI0111_METH</t>
  </si>
  <si>
    <t>MOT0111_TASM</t>
  </si>
  <si>
    <t>MPE1101_NPOW</t>
  </si>
  <si>
    <t>MPI0661_TASM</t>
  </si>
  <si>
    <t>MST0331_POCO</t>
  </si>
  <si>
    <t>MTI2201_MRPL</t>
  </si>
  <si>
    <t>MTM0331_POCO</t>
  </si>
  <si>
    <t>MTN0331_POCO</t>
  </si>
  <si>
    <t>MTO0331_NPOW</t>
  </si>
  <si>
    <t>MTR0331_POCO</t>
  </si>
  <si>
    <t>MXQ0111_SABL</t>
  </si>
  <si>
    <t>NAP2201_NAPJ</t>
  </si>
  <si>
    <t>NAP2202_MRPL</t>
  </si>
  <si>
    <t>NMA0331_TPCO</t>
  </si>
  <si>
    <t>NPK0331_LINE</t>
  </si>
  <si>
    <t>NPL0331_PTNP</t>
  </si>
  <si>
    <t>NPL0331_POCO</t>
  </si>
  <si>
    <t>NPP0011_NZAL</t>
  </si>
  <si>
    <t>NSY0331_OTPO</t>
  </si>
  <si>
    <t>OAM0331_WATA</t>
  </si>
  <si>
    <t>OHA2201_MERI</t>
  </si>
  <si>
    <t>OHB2201_MERI</t>
  </si>
  <si>
    <t>OHC2201_MERI</t>
  </si>
  <si>
    <t>OHK2201_MRPL</t>
  </si>
  <si>
    <t>OKI2201_CTCT</t>
  </si>
  <si>
    <t>OKN0111_POCO</t>
  </si>
  <si>
    <t>OKN0111_LINE</t>
  </si>
  <si>
    <t>ONG0331_LINE</t>
  </si>
  <si>
    <t>OPK0331_POCO</t>
  </si>
  <si>
    <t>ORO1101_BUEL</t>
  </si>
  <si>
    <t>ORO1102_BUEL</t>
  </si>
  <si>
    <t>OTA0221_CTCT</t>
  </si>
  <si>
    <t>OTA0221_VECT</t>
  </si>
  <si>
    <t>OTA2202_CTCT</t>
  </si>
  <si>
    <t>OTI0111_WPOW</t>
  </si>
  <si>
    <t>OWH0111_HAWK</t>
  </si>
  <si>
    <t>PAK0331_VECT</t>
  </si>
  <si>
    <t>PAO1101_POCO</t>
  </si>
  <si>
    <t>PAZ0111_PPNZ</t>
  </si>
  <si>
    <t>PEN0221_VECT</t>
  </si>
  <si>
    <t>PEN0251_NZRN</t>
  </si>
  <si>
    <t>PEN0331_SHPK</t>
  </si>
  <si>
    <t>PEN0331_VECT</t>
  </si>
  <si>
    <t>PEN1101_VECT</t>
  </si>
  <si>
    <t>PNI0331_CKHK</t>
  </si>
  <si>
    <t>PPI2201_CTCT</t>
  </si>
  <si>
    <t>PRM0331_ELEC</t>
  </si>
  <si>
    <t>RDF0331_HAWK</t>
  </si>
  <si>
    <t>RFN1101_WPOW</t>
  </si>
  <si>
    <t>RFN1102_WPOW</t>
  </si>
  <si>
    <t>ROS0221_VECT</t>
  </si>
  <si>
    <t>ROS1101_VECT</t>
  </si>
  <si>
    <t>ROT0111_HAWK</t>
  </si>
  <si>
    <t>ROT0331_HAWK</t>
  </si>
  <si>
    <t>ROT1101_TRUS</t>
  </si>
  <si>
    <t>ROX1101_CTCT</t>
  </si>
  <si>
    <t>ROX2201_CTCT</t>
  </si>
  <si>
    <t>RPO2201_GENE</t>
  </si>
  <si>
    <t>RTB0011_RJEN</t>
  </si>
  <si>
    <t>RTB0011_TENC</t>
  </si>
  <si>
    <t>SBK0331_MPOW</t>
  </si>
  <si>
    <t>SBK0661_MPOW</t>
  </si>
  <si>
    <t>SDN0331_DUNE</t>
  </si>
  <si>
    <t>SFD0331_POCO</t>
  </si>
  <si>
    <t>SFD2201_CTCT</t>
  </si>
  <si>
    <t>SML0111_SMAL</t>
  </si>
  <si>
    <t>STG0111_WAIK</t>
  </si>
  <si>
    <t>STK0331_NELS</t>
  </si>
  <si>
    <t>STK0331_TASM</t>
  </si>
  <si>
    <t>STK0661_TASM</t>
  </si>
  <si>
    <t>STL0011_BCST</t>
  </si>
  <si>
    <t>STU0111_ALPE</t>
  </si>
  <si>
    <t>SVL0331_UNET</t>
  </si>
  <si>
    <t>SWN0251_NZRN</t>
  </si>
  <si>
    <t>SWN2201_MRPL</t>
  </si>
  <si>
    <t>TAK0331_VECT</t>
  </si>
  <si>
    <t>TBC0011_TENC</t>
  </si>
  <si>
    <t>TBE0011_TENC</t>
  </si>
  <si>
    <t>TGA0111_POCO</t>
  </si>
  <si>
    <t>TGA0331_POCO</t>
  </si>
  <si>
    <t>TGB0011_TENC</t>
  </si>
  <si>
    <t>THI2201_CTCT</t>
  </si>
  <si>
    <t>THP0012_TENC</t>
  </si>
  <si>
    <t>TIM0111_ALPE</t>
  </si>
  <si>
    <t>TKA0111_GENE</t>
  </si>
  <si>
    <t>TKA0331_ALPE</t>
  </si>
  <si>
    <t>TKB2201_GENE</t>
  </si>
  <si>
    <t>TKH0111_HEDL</t>
  </si>
  <si>
    <t>TKR0331_CKHK</t>
  </si>
  <si>
    <t>TKU0331_GENE</t>
  </si>
  <si>
    <t>TKU0331_LINE</t>
  </si>
  <si>
    <t>TKU2201_GENE</t>
  </si>
  <si>
    <t>TMI0331_POCO</t>
  </si>
  <si>
    <t>TMK0331_ALPE</t>
  </si>
  <si>
    <t>TML0011_TENC</t>
  </si>
  <si>
    <t>TMN0551_NZRN</t>
  </si>
  <si>
    <t>TMU0111_WAIP</t>
  </si>
  <si>
    <t>TNG0111_LINE</t>
  </si>
  <si>
    <t>TNG0111_WNST</t>
  </si>
  <si>
    <t>TNG0551_NZRN</t>
  </si>
  <si>
    <t>TQW0011_TENC</t>
  </si>
  <si>
    <t>TRK0111_HAWK</t>
  </si>
  <si>
    <t>TSA0011_TENC</t>
  </si>
  <si>
    <t>TTR0011_TENC</t>
  </si>
  <si>
    <t>TUI0111_EAST</t>
  </si>
  <si>
    <t>TUI1101_EAST</t>
  </si>
  <si>
    <t>TUI1101_GENE</t>
  </si>
  <si>
    <t>TWC2201_TRPG</t>
  </si>
  <si>
    <t>TWH0331_WAIK</t>
  </si>
  <si>
    <t>TWI2201_NZAS</t>
  </si>
  <si>
    <t>TWZ0331_ALPE</t>
  </si>
  <si>
    <t>TWZ0331_MERI</t>
  </si>
  <si>
    <t>TWZ0331_WATA</t>
  </si>
  <si>
    <t>UHT0331_CKHK</t>
  </si>
  <si>
    <t>WAI0111_HEDL</t>
  </si>
  <si>
    <t>WDT0011_PPHL</t>
  </si>
  <si>
    <t>WDV0111_SCAN</t>
  </si>
  <si>
    <t>WDV1101_MERI</t>
  </si>
  <si>
    <t>WEL0331_UNET</t>
  </si>
  <si>
    <t>WGA0111_MPOW</t>
  </si>
  <si>
    <t>WGN0331_POCO</t>
  </si>
  <si>
    <t>WHI0111_CTCT</t>
  </si>
  <si>
    <t>WHI0111_PANP</t>
  </si>
  <si>
    <t>WHI2201_CTCT</t>
  </si>
  <si>
    <t>WHU0331_POCO</t>
  </si>
  <si>
    <t>WIL0331_CKHK</t>
  </si>
  <si>
    <t>WIR0331_VECT</t>
  </si>
  <si>
    <t>WKM2201_MRPL</t>
  </si>
  <si>
    <t>WKM2201_TUAR</t>
  </si>
  <si>
    <t>WKO0331_POCO</t>
  </si>
  <si>
    <t>WPA2201_MRPL</t>
  </si>
  <si>
    <t>WPG0331_TRPG</t>
  </si>
  <si>
    <t>WPR0331_MPOW</t>
  </si>
  <si>
    <t>WPR0661_MPOW</t>
  </si>
  <si>
    <t>WPT0111_BUEL</t>
  </si>
  <si>
    <t>WPW0331_CHBP</t>
  </si>
  <si>
    <t>WRA0111_EAST</t>
  </si>
  <si>
    <t>WRD0331_UNET</t>
  </si>
  <si>
    <t>WRK0331_HAWK</t>
  </si>
  <si>
    <t>WRK2201_CTCT</t>
  </si>
  <si>
    <t>WSL0111_WFNZ</t>
  </si>
  <si>
    <t>WTK0111_MERI</t>
  </si>
  <si>
    <t>WTK0111_WATA</t>
  </si>
  <si>
    <t>WTK0331_WATA</t>
  </si>
  <si>
    <t>WTU0331_HAWK</t>
  </si>
  <si>
    <t>WVY0111_POCO</t>
  </si>
  <si>
    <t>WWD1102_MERI</t>
  </si>
  <si>
    <t>WWD1103_MERI</t>
  </si>
  <si>
    <t>Total</t>
  </si>
  <si>
    <t>Netting</t>
  </si>
  <si>
    <t>POC_Network</t>
  </si>
  <si>
    <t>TP customer mapping</t>
  </si>
  <si>
    <t>Alpine Energy</t>
  </si>
  <si>
    <t>Orion</t>
  </si>
  <si>
    <t>Vector</t>
  </si>
  <si>
    <t>Mercury</t>
  </si>
  <si>
    <t>TrustPower</t>
  </si>
  <si>
    <t>Electricity Ashburton</t>
  </si>
  <si>
    <t>MainPower</t>
  </si>
  <si>
    <t>Westpower</t>
  </si>
  <si>
    <t>Meridian</t>
  </si>
  <si>
    <t>OtagoNet JV</t>
  </si>
  <si>
    <t>Daiken Southland</t>
  </si>
  <si>
    <t>Resolution Development</t>
  </si>
  <si>
    <t>Marlborough Lines</t>
  </si>
  <si>
    <t>Counties Power</t>
  </si>
  <si>
    <t>Powerco</t>
  </si>
  <si>
    <t>New Zealand Rail</t>
  </si>
  <si>
    <t>Network Waitaki</t>
  </si>
  <si>
    <t>Northpower</t>
  </si>
  <si>
    <t>Aurora Energy</t>
  </si>
  <si>
    <t>Waipa Networks</t>
  </si>
  <si>
    <t>Network Tasman</t>
  </si>
  <si>
    <t>Wellington Electricity</t>
  </si>
  <si>
    <t>Contact Energy</t>
  </si>
  <si>
    <t>Scanpower</t>
  </si>
  <si>
    <t>Horizon Energy</t>
  </si>
  <si>
    <t>The Power Company</t>
  </si>
  <si>
    <t>Top Energy</t>
  </si>
  <si>
    <t>Unison Networks</t>
  </si>
  <si>
    <t>Electricity Southland</t>
  </si>
  <si>
    <t>Eastland Network</t>
  </si>
  <si>
    <t>NZ Steel</t>
  </si>
  <si>
    <t>WEL Networks</t>
  </si>
  <si>
    <t>Genesis Power</t>
  </si>
  <si>
    <t>The Lines Company</t>
  </si>
  <si>
    <t>Nova</t>
  </si>
  <si>
    <t>Electricity Invercargill</t>
  </si>
  <si>
    <t>Norske Skog</t>
  </si>
  <si>
    <t>Southern Generation</t>
  </si>
  <si>
    <t>Electra</t>
  </si>
  <si>
    <t>Methanex</t>
  </si>
  <si>
    <t>Nga Awa Purua JV</t>
  </si>
  <si>
    <t>Ngatamariki Geothermal</t>
  </si>
  <si>
    <t>Port Taranaki</t>
  </si>
  <si>
    <t>Buller Electricity</t>
  </si>
  <si>
    <t>Southpark Utilities</t>
  </si>
  <si>
    <t>Nelson Electricity</t>
  </si>
  <si>
    <t>Southdown Generation</t>
  </si>
  <si>
    <t>Winstone Pulp</t>
  </si>
  <si>
    <t>Tilt</t>
  </si>
  <si>
    <t>NZAS</t>
  </si>
  <si>
    <t>Pan Pacific</t>
  </si>
  <si>
    <t>Tuaropaki Power</t>
  </si>
  <si>
    <t>Centralines</t>
  </si>
  <si>
    <t>Row Labels</t>
  </si>
  <si>
    <t>Grand Total</t>
  </si>
  <si>
    <t>Sum of 2017-18 Load</t>
  </si>
  <si>
    <t>Sum of 2016-17 Load</t>
  </si>
  <si>
    <t>Sum of 2015-16 Load</t>
  </si>
  <si>
    <t>Sum of 2014-15 Load</t>
  </si>
  <si>
    <t>TP Customer</t>
  </si>
  <si>
    <t>4 year  av Gross AMD</t>
  </si>
  <si>
    <t>Sum of 4 year  av Gross AMD</t>
  </si>
  <si>
    <t>Todd Generation Taranaki</t>
  </si>
  <si>
    <t>Whareroa Cogeneration Limited</t>
  </si>
  <si>
    <t>Beach Energy Resources (Kupe) Limited</t>
  </si>
  <si>
    <t>MWh (From Reconciliation spreadsheet)</t>
  </si>
  <si>
    <t>4 year av Gross</t>
  </si>
  <si>
    <t>Sum of 4 year av Gross</t>
  </si>
  <si>
    <t>Sum of 4 year av Net</t>
  </si>
  <si>
    <t>Less Norske Skog</t>
  </si>
  <si>
    <t>Check</t>
  </si>
  <si>
    <t>Trustpower</t>
  </si>
  <si>
    <t>Gross MWh 4 year</t>
  </si>
  <si>
    <t>Adjusted</t>
  </si>
  <si>
    <t>Gross AMD 4 year</t>
  </si>
  <si>
    <t xml:space="preserve">This module utilises reconciliation data as an output and provides residual options as outputs, in % per customer. </t>
  </si>
  <si>
    <t>README</t>
  </si>
  <si>
    <t>Data checks</t>
  </si>
  <si>
    <t>Year</t>
  </si>
  <si>
    <t>2014-15</t>
  </si>
  <si>
    <t>2015-16</t>
  </si>
  <si>
    <t>2016-17</t>
  </si>
  <si>
    <t>2017-18</t>
  </si>
  <si>
    <t>Demand</t>
  </si>
  <si>
    <t>kWh pa</t>
  </si>
  <si>
    <t>No of data rows</t>
  </si>
  <si>
    <t>Gross AMD values</t>
  </si>
  <si>
    <t>Period</t>
  </si>
  <si>
    <t>Transposed Gross AMD values</t>
  </si>
  <si>
    <t>AMD value:</t>
  </si>
  <si>
    <t>Average 4 years</t>
  </si>
  <si>
    <t>AMD outputs by POC_Network from file titled "Processed demand data" in the Residual directory</t>
  </si>
  <si>
    <t>AMD outputs by POC_Network are from the file titled "Processed demand data". This provides the Gross AMD calculation.</t>
  </si>
  <si>
    <t>18250 rows</t>
  </si>
  <si>
    <t>18300 rows because of leap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</si>
</sst>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165" fontId="0" fillId="0" borderId="0" xfId="2" applyNumberFormat="1" applyFont="1"/>
    <xf numFmtId="164" fontId="0" fillId="0" borderId="0" xfId="0" applyNumberFormat="1"/>
    <xf numFmtId="0" fontId="0" fillId="2" borderId="0" xfId="0" applyFill="1"/>
    <xf numFmtId="0" fontId="2" fillId="0" borderId="0" xfId="0" applyFont="1" applyAlignment="1">
      <alignment horizontal="right"/>
    </xf>
    <xf numFmtId="9" fontId="0" fillId="0" borderId="0" xfId="2" applyFont="1"/>
    <xf numFmtId="165" fontId="2" fillId="0" borderId="0" xfId="2" applyNumberFormat="1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64" fontId="0" fillId="2" borderId="0" xfId="1" applyNumberFormat="1" applyFont="1" applyFill="1"/>
    <xf numFmtId="164" fontId="0" fillId="0" borderId="0" xfId="0" pivotButton="1" applyNumberFormat="1"/>
    <xf numFmtId="165" fontId="2" fillId="0" borderId="0" xfId="2" applyNumberFormat="1" applyFont="1"/>
    <xf numFmtId="43" fontId="0" fillId="0" borderId="0" xfId="1" applyNumberFormat="1" applyFont="1"/>
    <xf numFmtId="164" fontId="2" fillId="2" borderId="0" xfId="0" applyNumberFormat="1" applyFont="1" applyFill="1"/>
    <xf numFmtId="0" fontId="4" fillId="0" borderId="0" xfId="0" applyFont="1"/>
    <xf numFmtId="0" fontId="5" fillId="0" borderId="0" xfId="0" applyFont="1"/>
    <xf numFmtId="164" fontId="5" fillId="0" borderId="0" xfId="1" applyNumberFormat="1" applyFont="1" applyAlignment="1">
      <alignment horizontal="right"/>
    </xf>
    <xf numFmtId="0" fontId="3" fillId="0" borderId="0" xfId="0" applyFont="1"/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wrapText="1"/>
    </xf>
    <xf numFmtId="0" fontId="6" fillId="0" borderId="0" xfId="0" applyFont="1"/>
    <xf numFmtId="164" fontId="3" fillId="0" borderId="0" xfId="1" applyNumberFormat="1" applyFont="1" applyAlignment="1">
      <alignment horizontal="left"/>
    </xf>
    <xf numFmtId="43" fontId="3" fillId="0" borderId="0" xfId="1" applyFont="1"/>
    <xf numFmtId="43" fontId="3" fillId="0" borderId="0" xfId="1" applyFont="1" applyAlignment="1">
      <alignment horizontal="center"/>
    </xf>
    <xf numFmtId="164" fontId="2" fillId="2" borderId="0" xfId="1" applyNumberFormat="1" applyFont="1" applyFill="1"/>
    <xf numFmtId="0" fontId="0" fillId="0" borderId="0" xfId="0" applyFont="1"/>
    <xf numFmtId="164" fontId="0" fillId="2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19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nfs1\CMLPRICE\PRICING\2012apr\web\collateral\Node_Link_Diagram_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air\Desktop\DRAFT%20TPM%20charges%20December%202018\Inputs\Transpower%20Revenue%20Model%20RCP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Grid"/>
      <sheetName val="Lines"/>
      <sheetName val="Lines - Lookup"/>
      <sheetName val="Nodes"/>
      <sheetName val="Nodes - Lookup"/>
    </sheetNames>
    <sheetDataSet>
      <sheetData sheetId="0" refreshError="1"/>
      <sheetData sheetId="1"/>
      <sheetData sheetId="2">
        <row r="2">
          <cell r="C2" t="str">
            <v>Colour</v>
          </cell>
        </row>
        <row r="3">
          <cell r="B3" t="str">
            <v>Connection</v>
          </cell>
          <cell r="C3" t="str">
            <v>Green</v>
          </cell>
          <cell r="D3">
            <v>0</v>
          </cell>
          <cell r="E3">
            <v>255</v>
          </cell>
          <cell r="F3">
            <v>0</v>
          </cell>
          <cell r="G3">
            <v>6</v>
          </cell>
          <cell r="H3">
            <v>1</v>
          </cell>
          <cell r="I3">
            <v>1</v>
          </cell>
          <cell r="K3" t="str">
            <v>Black</v>
          </cell>
          <cell r="L3">
            <v>8</v>
          </cell>
          <cell r="M3">
            <v>8</v>
          </cell>
          <cell r="N3">
            <v>8</v>
          </cell>
        </row>
        <row r="4">
          <cell r="B4" t="str">
            <v>Interconnection</v>
          </cell>
          <cell r="C4" t="str">
            <v>Dark Grey</v>
          </cell>
          <cell r="D4">
            <v>180</v>
          </cell>
          <cell r="E4">
            <v>180</v>
          </cell>
          <cell r="F4">
            <v>180</v>
          </cell>
          <cell r="G4">
            <v>6</v>
          </cell>
          <cell r="H4">
            <v>1</v>
          </cell>
          <cell r="I4">
            <v>1</v>
          </cell>
          <cell r="K4" t="str">
            <v>Blue</v>
          </cell>
          <cell r="L4">
            <v>0</v>
          </cell>
          <cell r="M4">
            <v>0</v>
          </cell>
          <cell r="N4">
            <v>255</v>
          </cell>
        </row>
        <row r="5">
          <cell r="C5" t="str">
            <v>White</v>
          </cell>
          <cell r="D5">
            <v>255</v>
          </cell>
          <cell r="E5">
            <v>255</v>
          </cell>
          <cell r="F5">
            <v>255</v>
          </cell>
          <cell r="G5">
            <v>6</v>
          </cell>
          <cell r="H5">
            <v>1</v>
          </cell>
          <cell r="I5">
            <v>1</v>
          </cell>
          <cell r="K5" t="str">
            <v>Dark Grey</v>
          </cell>
          <cell r="L5">
            <v>180</v>
          </cell>
          <cell r="M5">
            <v>180</v>
          </cell>
          <cell r="N5">
            <v>180</v>
          </cell>
        </row>
        <row r="6">
          <cell r="C6" t="str">
            <v>White</v>
          </cell>
          <cell r="D6">
            <v>255</v>
          </cell>
          <cell r="E6">
            <v>255</v>
          </cell>
          <cell r="F6">
            <v>255</v>
          </cell>
          <cell r="G6">
            <v>4</v>
          </cell>
          <cell r="H6">
            <v>1</v>
          </cell>
          <cell r="I6">
            <v>1</v>
          </cell>
          <cell r="K6" t="str">
            <v>Green</v>
          </cell>
          <cell r="L6">
            <v>0</v>
          </cell>
          <cell r="M6">
            <v>255</v>
          </cell>
          <cell r="N6">
            <v>0</v>
          </cell>
        </row>
        <row r="7">
          <cell r="C7" t="str">
            <v>White</v>
          </cell>
          <cell r="D7">
            <v>255</v>
          </cell>
          <cell r="E7">
            <v>255</v>
          </cell>
          <cell r="F7">
            <v>255</v>
          </cell>
          <cell r="G7">
            <v>4</v>
          </cell>
          <cell r="H7">
            <v>1</v>
          </cell>
          <cell r="I7">
            <v>1</v>
          </cell>
          <cell r="K7" t="str">
            <v>Lt Grey</v>
          </cell>
          <cell r="L7">
            <v>240</v>
          </cell>
          <cell r="M7">
            <v>240</v>
          </cell>
          <cell r="N7">
            <v>240</v>
          </cell>
        </row>
        <row r="8">
          <cell r="C8" t="str">
            <v>White</v>
          </cell>
          <cell r="D8">
            <v>255</v>
          </cell>
          <cell r="E8">
            <v>255</v>
          </cell>
          <cell r="F8">
            <v>255</v>
          </cell>
          <cell r="G8">
            <v>4</v>
          </cell>
          <cell r="H8">
            <v>1</v>
          </cell>
          <cell r="I8">
            <v>1</v>
          </cell>
          <cell r="K8" t="str">
            <v>Red</v>
          </cell>
          <cell r="L8">
            <v>255</v>
          </cell>
        </row>
        <row r="9">
          <cell r="C9" t="str">
            <v>White</v>
          </cell>
          <cell r="D9">
            <v>255</v>
          </cell>
          <cell r="E9">
            <v>255</v>
          </cell>
          <cell r="F9">
            <v>255</v>
          </cell>
          <cell r="G9">
            <v>4</v>
          </cell>
          <cell r="H9">
            <v>1</v>
          </cell>
          <cell r="I9">
            <v>1</v>
          </cell>
          <cell r="K9" t="str">
            <v>White</v>
          </cell>
          <cell r="L9">
            <v>255</v>
          </cell>
          <cell r="M9">
            <v>255</v>
          </cell>
          <cell r="N9">
            <v>255</v>
          </cell>
        </row>
        <row r="10">
          <cell r="C10" t="str">
            <v>White</v>
          </cell>
          <cell r="D10">
            <v>255</v>
          </cell>
          <cell r="E10">
            <v>255</v>
          </cell>
          <cell r="F10">
            <v>255</v>
          </cell>
          <cell r="G10">
            <v>4</v>
          </cell>
          <cell r="H10">
            <v>1</v>
          </cell>
          <cell r="I10">
            <v>1</v>
          </cell>
        </row>
        <row r="11">
          <cell r="C11" t="str">
            <v>White</v>
          </cell>
          <cell r="D11">
            <v>255</v>
          </cell>
          <cell r="E11">
            <v>255</v>
          </cell>
          <cell r="F11">
            <v>255</v>
          </cell>
          <cell r="G11">
            <v>4</v>
          </cell>
          <cell r="H11">
            <v>1</v>
          </cell>
          <cell r="I11">
            <v>1</v>
          </cell>
        </row>
        <row r="13">
          <cell r="C13" t="str">
            <v>Line_Type</v>
          </cell>
        </row>
        <row r="14">
          <cell r="C14" t="str">
            <v>Connection</v>
          </cell>
        </row>
        <row r="15">
          <cell r="C15" t="str">
            <v>Interconnection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 t="str">
            <v>Connection</v>
          </cell>
        </row>
        <row r="24">
          <cell r="C24" t="str">
            <v>Interconnection</v>
          </cell>
        </row>
        <row r="25">
          <cell r="C25" t="str">
            <v>Interconnection</v>
          </cell>
        </row>
        <row r="26">
          <cell r="C26" t="str">
            <v>Interconnection</v>
          </cell>
        </row>
        <row r="27">
          <cell r="C27" t="str">
            <v>Interconnection</v>
          </cell>
        </row>
        <row r="28">
          <cell r="C28" t="str">
            <v>Connection</v>
          </cell>
        </row>
        <row r="29">
          <cell r="C29" t="str">
            <v>Interconnection</v>
          </cell>
        </row>
        <row r="30">
          <cell r="C30" t="str">
            <v>Interconnection</v>
          </cell>
        </row>
        <row r="31">
          <cell r="C31" t="str">
            <v>Connection</v>
          </cell>
        </row>
        <row r="32">
          <cell r="C32" t="str">
            <v>Interconnection</v>
          </cell>
        </row>
        <row r="33">
          <cell r="C33" t="str">
            <v>Interconnection</v>
          </cell>
        </row>
        <row r="34">
          <cell r="C34" t="str">
            <v>Interconnection</v>
          </cell>
        </row>
        <row r="35">
          <cell r="C35" t="str">
            <v>Interconnection</v>
          </cell>
        </row>
        <row r="36">
          <cell r="C36" t="str">
            <v>Interconnection</v>
          </cell>
        </row>
        <row r="37">
          <cell r="C37" t="str">
            <v>Interconnection</v>
          </cell>
        </row>
        <row r="38">
          <cell r="C38" t="str">
            <v>Interconnection</v>
          </cell>
        </row>
        <row r="39">
          <cell r="C39" t="str">
            <v>Connection</v>
          </cell>
        </row>
        <row r="40">
          <cell r="C40" t="str">
            <v>Interconnection</v>
          </cell>
        </row>
        <row r="41">
          <cell r="C41" t="str">
            <v>Interconnection</v>
          </cell>
        </row>
        <row r="42">
          <cell r="C42" t="str">
            <v>Interconnection</v>
          </cell>
        </row>
        <row r="43">
          <cell r="C43" t="str">
            <v>Connection</v>
          </cell>
        </row>
        <row r="44">
          <cell r="C44" t="str">
            <v>Interconnection</v>
          </cell>
        </row>
        <row r="45">
          <cell r="C45" t="str">
            <v>Interconnection</v>
          </cell>
        </row>
        <row r="46">
          <cell r="C46" t="str">
            <v>Interconnection</v>
          </cell>
        </row>
        <row r="47">
          <cell r="C47" t="str">
            <v>Interconnection</v>
          </cell>
        </row>
        <row r="48">
          <cell r="C48" t="str">
            <v>Interconnection</v>
          </cell>
        </row>
        <row r="49">
          <cell r="C49" t="str">
            <v>Interconnection</v>
          </cell>
        </row>
        <row r="50">
          <cell r="C50" t="str">
            <v>Interconnection</v>
          </cell>
        </row>
        <row r="51">
          <cell r="C51" t="str">
            <v>Connection</v>
          </cell>
        </row>
        <row r="52">
          <cell r="C52" t="str">
            <v>Interconnection</v>
          </cell>
        </row>
        <row r="53">
          <cell r="C53" t="str">
            <v>Interconnection</v>
          </cell>
        </row>
        <row r="54">
          <cell r="C54" t="str">
            <v>Interconnection</v>
          </cell>
        </row>
        <row r="55">
          <cell r="C55" t="str">
            <v>Connection</v>
          </cell>
        </row>
        <row r="56">
          <cell r="C56" t="str">
            <v>Interconnection</v>
          </cell>
        </row>
        <row r="57">
          <cell r="C57" t="str">
            <v>Interconnection</v>
          </cell>
        </row>
        <row r="58">
          <cell r="C58" t="str">
            <v>Interconnection</v>
          </cell>
        </row>
        <row r="59">
          <cell r="C59" t="str">
            <v>Interconnection</v>
          </cell>
        </row>
        <row r="60">
          <cell r="C60" t="str">
            <v>Connection</v>
          </cell>
        </row>
        <row r="61">
          <cell r="C61" t="str">
            <v>Interconnection</v>
          </cell>
        </row>
        <row r="62">
          <cell r="C62" t="str">
            <v>Connection</v>
          </cell>
        </row>
        <row r="63">
          <cell r="C63" t="str">
            <v>Connection</v>
          </cell>
        </row>
        <row r="64">
          <cell r="C64" t="str">
            <v>Interconnection</v>
          </cell>
        </row>
        <row r="65">
          <cell r="C65" t="str">
            <v>Interconnection</v>
          </cell>
        </row>
        <row r="66">
          <cell r="C66" t="str">
            <v>Interconnection</v>
          </cell>
        </row>
        <row r="67">
          <cell r="C67" t="str">
            <v>Interconnection</v>
          </cell>
        </row>
        <row r="68">
          <cell r="C68" t="str">
            <v>Interconnection</v>
          </cell>
        </row>
        <row r="69">
          <cell r="C69" t="str">
            <v>Connection</v>
          </cell>
        </row>
        <row r="70">
          <cell r="C70" t="str">
            <v>Interconnection</v>
          </cell>
        </row>
        <row r="71">
          <cell r="C71" t="str">
            <v>Interconnection</v>
          </cell>
        </row>
        <row r="72">
          <cell r="C72" t="str">
            <v>Interconnection</v>
          </cell>
        </row>
        <row r="73">
          <cell r="C73" t="str">
            <v>Interconnection</v>
          </cell>
        </row>
        <row r="74">
          <cell r="C74" t="str">
            <v>Interconnection</v>
          </cell>
        </row>
        <row r="75">
          <cell r="C75" t="str">
            <v>Interconnection</v>
          </cell>
        </row>
        <row r="76">
          <cell r="C76" t="str">
            <v>Connection</v>
          </cell>
        </row>
        <row r="77">
          <cell r="C77" t="str">
            <v>Connection</v>
          </cell>
        </row>
        <row r="78">
          <cell r="C78" t="str">
            <v>Interconnection</v>
          </cell>
        </row>
        <row r="79">
          <cell r="C79" t="str">
            <v>Connection</v>
          </cell>
        </row>
        <row r="80">
          <cell r="C80" t="str">
            <v>Connection</v>
          </cell>
        </row>
        <row r="81">
          <cell r="C81" t="str">
            <v>Interconnection</v>
          </cell>
        </row>
        <row r="82">
          <cell r="C82" t="str">
            <v>Connection</v>
          </cell>
        </row>
        <row r="83">
          <cell r="C83" t="str">
            <v>Interconnection</v>
          </cell>
        </row>
        <row r="84">
          <cell r="C84" t="str">
            <v>Interconnection</v>
          </cell>
        </row>
        <row r="85">
          <cell r="C85" t="str">
            <v>Connection</v>
          </cell>
        </row>
        <row r="86">
          <cell r="C86" t="str">
            <v>Connection</v>
          </cell>
        </row>
        <row r="87">
          <cell r="C87" t="str">
            <v>Interconnection</v>
          </cell>
        </row>
        <row r="88">
          <cell r="C88" t="str">
            <v>Interconnection</v>
          </cell>
        </row>
        <row r="89">
          <cell r="C89" t="str">
            <v>Interconnection</v>
          </cell>
        </row>
        <row r="90">
          <cell r="C90" t="str">
            <v>Interconnection</v>
          </cell>
        </row>
        <row r="91">
          <cell r="C91" t="str">
            <v>Interconnection</v>
          </cell>
        </row>
        <row r="92">
          <cell r="C92" t="str">
            <v>Interconnection</v>
          </cell>
        </row>
        <row r="93">
          <cell r="C93" t="str">
            <v>Connection</v>
          </cell>
        </row>
        <row r="94">
          <cell r="C94" t="str">
            <v>Connection</v>
          </cell>
        </row>
        <row r="95">
          <cell r="C95" t="str">
            <v>Interconnection</v>
          </cell>
        </row>
        <row r="96">
          <cell r="C96" t="str">
            <v>Interconnection</v>
          </cell>
        </row>
        <row r="97">
          <cell r="C97" t="str">
            <v>Interconnection</v>
          </cell>
        </row>
        <row r="98">
          <cell r="C98" t="str">
            <v>Connection</v>
          </cell>
        </row>
        <row r="99">
          <cell r="C99" t="str">
            <v>Connection</v>
          </cell>
        </row>
        <row r="100">
          <cell r="C100" t="str">
            <v>Interconnection</v>
          </cell>
        </row>
        <row r="101">
          <cell r="C101" t="str">
            <v>Connection</v>
          </cell>
        </row>
        <row r="102">
          <cell r="C102" t="str">
            <v>Interconnection</v>
          </cell>
        </row>
        <row r="103">
          <cell r="C103" t="str">
            <v>Interconnection</v>
          </cell>
        </row>
        <row r="104">
          <cell r="C104" t="str">
            <v>Interconnection</v>
          </cell>
        </row>
        <row r="105">
          <cell r="C105" t="str">
            <v>Interconnection</v>
          </cell>
        </row>
        <row r="106">
          <cell r="C106" t="str">
            <v>Interconnection</v>
          </cell>
        </row>
        <row r="107">
          <cell r="C107" t="str">
            <v>Interconnection</v>
          </cell>
        </row>
        <row r="108">
          <cell r="C108" t="str">
            <v>Interconnection</v>
          </cell>
        </row>
        <row r="109">
          <cell r="C109" t="str">
            <v>Connection</v>
          </cell>
        </row>
        <row r="110">
          <cell r="C110" t="str">
            <v>Interconnection</v>
          </cell>
        </row>
        <row r="111">
          <cell r="C111" t="str">
            <v>Interconnection</v>
          </cell>
        </row>
        <row r="112">
          <cell r="C112" t="str">
            <v>Interconnection</v>
          </cell>
        </row>
        <row r="113">
          <cell r="C113" t="str">
            <v>Interconnection</v>
          </cell>
        </row>
        <row r="114">
          <cell r="C114" t="str">
            <v>Interconnection</v>
          </cell>
        </row>
        <row r="115">
          <cell r="C115" t="str">
            <v>Interconnection</v>
          </cell>
        </row>
        <row r="116">
          <cell r="C116" t="str">
            <v>Connection</v>
          </cell>
        </row>
        <row r="117">
          <cell r="C117" t="str">
            <v>Connection</v>
          </cell>
        </row>
        <row r="118">
          <cell r="C118" t="str">
            <v>Connection</v>
          </cell>
        </row>
        <row r="119">
          <cell r="C119" t="str">
            <v>Connection</v>
          </cell>
        </row>
        <row r="120">
          <cell r="C120" t="str">
            <v>Connection</v>
          </cell>
        </row>
        <row r="121">
          <cell r="C121" t="str">
            <v>Interconnection</v>
          </cell>
        </row>
        <row r="122">
          <cell r="C122" t="str">
            <v>Interconnection</v>
          </cell>
        </row>
        <row r="123">
          <cell r="C123" t="str">
            <v>Interconnection</v>
          </cell>
        </row>
        <row r="124">
          <cell r="C124" t="str">
            <v>Interconnection</v>
          </cell>
        </row>
        <row r="125">
          <cell r="C125" t="str">
            <v>Interconnection</v>
          </cell>
        </row>
        <row r="126">
          <cell r="C126" t="str">
            <v>Interconnection</v>
          </cell>
        </row>
        <row r="127">
          <cell r="C127" t="str">
            <v>Interconnection</v>
          </cell>
        </row>
        <row r="128">
          <cell r="C128" t="str">
            <v>Interconnection</v>
          </cell>
        </row>
        <row r="129">
          <cell r="C129" t="str">
            <v>Interconnection</v>
          </cell>
        </row>
        <row r="130">
          <cell r="C130" t="str">
            <v>Interconnection</v>
          </cell>
        </row>
        <row r="131">
          <cell r="C131" t="str">
            <v>Interconnection</v>
          </cell>
        </row>
        <row r="132">
          <cell r="C132" t="str">
            <v>Interconnection</v>
          </cell>
        </row>
        <row r="133">
          <cell r="C133" t="str">
            <v>Connection</v>
          </cell>
        </row>
        <row r="134">
          <cell r="C134" t="str">
            <v>Interconnection</v>
          </cell>
        </row>
        <row r="135">
          <cell r="C135" t="str">
            <v>Interconnection</v>
          </cell>
        </row>
        <row r="136">
          <cell r="C136" t="str">
            <v>Connection</v>
          </cell>
        </row>
        <row r="137">
          <cell r="C137" t="str">
            <v>Interconnection</v>
          </cell>
        </row>
        <row r="138">
          <cell r="C138" t="str">
            <v>Interconnection</v>
          </cell>
        </row>
        <row r="139">
          <cell r="C139" t="str">
            <v>Interconnection</v>
          </cell>
        </row>
        <row r="140">
          <cell r="C140" t="str">
            <v>Interconnection</v>
          </cell>
        </row>
        <row r="141">
          <cell r="C141" t="str">
            <v>Interconnection</v>
          </cell>
        </row>
        <row r="142">
          <cell r="C142" t="str">
            <v>Interconnection</v>
          </cell>
        </row>
        <row r="143">
          <cell r="C143" t="str">
            <v>Interconnection</v>
          </cell>
        </row>
        <row r="144">
          <cell r="C144" t="str">
            <v>Interconnection</v>
          </cell>
        </row>
        <row r="145">
          <cell r="C145" t="str">
            <v>Interconnection</v>
          </cell>
        </row>
        <row r="146">
          <cell r="C146" t="str">
            <v>Connection</v>
          </cell>
        </row>
        <row r="147">
          <cell r="C147" t="str">
            <v>Interconnection</v>
          </cell>
        </row>
        <row r="148">
          <cell r="C148" t="str">
            <v>Interconnection</v>
          </cell>
        </row>
        <row r="149">
          <cell r="C149" t="str">
            <v>Interconnection</v>
          </cell>
        </row>
        <row r="150">
          <cell r="C150" t="str">
            <v>Interconnection</v>
          </cell>
        </row>
        <row r="151">
          <cell r="C151" t="str">
            <v>Interconnection</v>
          </cell>
        </row>
        <row r="152">
          <cell r="C152" t="str">
            <v>Interconnection</v>
          </cell>
        </row>
        <row r="153">
          <cell r="C153" t="str">
            <v>Interconnection</v>
          </cell>
        </row>
        <row r="154">
          <cell r="C154" t="str">
            <v>Interconnection</v>
          </cell>
        </row>
        <row r="155">
          <cell r="C155" t="str">
            <v>Interconnection</v>
          </cell>
        </row>
        <row r="156">
          <cell r="C156" t="str">
            <v>Connection</v>
          </cell>
        </row>
        <row r="157">
          <cell r="C157" t="str">
            <v>Interconnection</v>
          </cell>
        </row>
        <row r="158">
          <cell r="C158" t="str">
            <v>Interconnection</v>
          </cell>
        </row>
        <row r="159">
          <cell r="C159" t="str">
            <v>Interconnection</v>
          </cell>
        </row>
        <row r="160">
          <cell r="C160" t="str">
            <v>Interconnection</v>
          </cell>
        </row>
        <row r="161">
          <cell r="C161" t="str">
            <v>Interconnection</v>
          </cell>
        </row>
        <row r="162">
          <cell r="C162" t="str">
            <v>Interconnection</v>
          </cell>
        </row>
        <row r="163">
          <cell r="C163" t="str">
            <v>Interconnection</v>
          </cell>
        </row>
        <row r="164">
          <cell r="C164" t="str">
            <v>Connection</v>
          </cell>
        </row>
        <row r="165">
          <cell r="C165" t="str">
            <v>Connection</v>
          </cell>
        </row>
        <row r="166">
          <cell r="C166" t="str">
            <v>Interconnection</v>
          </cell>
        </row>
        <row r="167">
          <cell r="C167" t="str">
            <v>Interconnection</v>
          </cell>
        </row>
        <row r="168">
          <cell r="C168" t="str">
            <v>Interconnection</v>
          </cell>
        </row>
        <row r="169">
          <cell r="C169" t="str">
            <v>Interconnection</v>
          </cell>
        </row>
        <row r="170">
          <cell r="C170" t="str">
            <v>Interconnection</v>
          </cell>
        </row>
        <row r="171">
          <cell r="C171" t="str">
            <v>Connection</v>
          </cell>
        </row>
        <row r="172">
          <cell r="C172" t="str">
            <v>Connection</v>
          </cell>
        </row>
        <row r="173">
          <cell r="C173" t="str">
            <v>Connection</v>
          </cell>
        </row>
        <row r="174">
          <cell r="C174" t="str">
            <v>Interconnection</v>
          </cell>
        </row>
        <row r="175">
          <cell r="C175" t="str">
            <v>Interconnection</v>
          </cell>
        </row>
        <row r="176">
          <cell r="C176" t="str">
            <v>Interconnection</v>
          </cell>
        </row>
        <row r="177">
          <cell r="C177" t="str">
            <v>Interconnection</v>
          </cell>
        </row>
        <row r="178">
          <cell r="C178" t="str">
            <v>Interconnection</v>
          </cell>
        </row>
        <row r="179">
          <cell r="C179" t="str">
            <v>Interconnection</v>
          </cell>
        </row>
        <row r="180">
          <cell r="C180" t="str">
            <v>Connection</v>
          </cell>
        </row>
        <row r="181">
          <cell r="C181" t="str">
            <v>Connection</v>
          </cell>
        </row>
        <row r="182">
          <cell r="C182" t="str">
            <v>Interconnection</v>
          </cell>
        </row>
        <row r="183">
          <cell r="C183" t="str">
            <v>Interconnection</v>
          </cell>
        </row>
        <row r="184">
          <cell r="C184" t="str">
            <v>Interconnection</v>
          </cell>
        </row>
        <row r="185">
          <cell r="C185" t="str">
            <v>Connection</v>
          </cell>
        </row>
        <row r="186">
          <cell r="C186" t="str">
            <v>Connection</v>
          </cell>
        </row>
        <row r="187">
          <cell r="C187" t="str">
            <v>Connection</v>
          </cell>
        </row>
        <row r="188">
          <cell r="C188" t="str">
            <v>Connection</v>
          </cell>
        </row>
        <row r="189">
          <cell r="C189" t="str">
            <v>Connection</v>
          </cell>
        </row>
        <row r="190">
          <cell r="C190" t="str">
            <v>Connection</v>
          </cell>
        </row>
        <row r="191">
          <cell r="C191" t="str">
            <v>Connection</v>
          </cell>
        </row>
        <row r="192">
          <cell r="C192" t="str">
            <v>Connection</v>
          </cell>
        </row>
        <row r="193">
          <cell r="C193" t="str">
            <v>Connection</v>
          </cell>
        </row>
        <row r="194">
          <cell r="C194" t="str">
            <v>Interconnection</v>
          </cell>
        </row>
        <row r="195">
          <cell r="C195" t="str">
            <v>Interconnection</v>
          </cell>
        </row>
        <row r="196">
          <cell r="C196" t="str">
            <v>Interconnection</v>
          </cell>
        </row>
        <row r="197">
          <cell r="C197" t="str">
            <v>Interconnection</v>
          </cell>
        </row>
        <row r="198">
          <cell r="C198" t="str">
            <v>Interconnection</v>
          </cell>
        </row>
        <row r="199">
          <cell r="C199" t="str">
            <v>Interconnection</v>
          </cell>
        </row>
        <row r="200">
          <cell r="C200" t="str">
            <v>Interconnection</v>
          </cell>
        </row>
        <row r="201">
          <cell r="C201" t="str">
            <v>Interconnection</v>
          </cell>
        </row>
        <row r="202">
          <cell r="C202" t="str">
            <v>Interconnection</v>
          </cell>
        </row>
        <row r="203">
          <cell r="C203" t="str">
            <v>Interconnection</v>
          </cell>
        </row>
        <row r="204">
          <cell r="C204" t="str">
            <v>Interconnection</v>
          </cell>
        </row>
        <row r="205">
          <cell r="C205" t="str">
            <v>Interconnection</v>
          </cell>
        </row>
        <row r="206">
          <cell r="C206" t="str">
            <v>Interconnection</v>
          </cell>
        </row>
        <row r="207">
          <cell r="C207" t="str">
            <v>Interconnection</v>
          </cell>
        </row>
        <row r="208">
          <cell r="C208" t="str">
            <v>Interconnection</v>
          </cell>
        </row>
        <row r="209">
          <cell r="C209" t="str">
            <v>Interconnection</v>
          </cell>
        </row>
        <row r="210">
          <cell r="C210" t="str">
            <v>Interconnection</v>
          </cell>
        </row>
        <row r="211">
          <cell r="C211" t="str">
            <v>Interconnection</v>
          </cell>
        </row>
        <row r="212">
          <cell r="C212" t="str">
            <v>Connection</v>
          </cell>
        </row>
        <row r="213">
          <cell r="C213" t="str">
            <v>Connection</v>
          </cell>
        </row>
        <row r="214">
          <cell r="C214" t="str">
            <v>Connection</v>
          </cell>
        </row>
        <row r="215">
          <cell r="C215" t="str">
            <v>Interconnection</v>
          </cell>
        </row>
        <row r="216">
          <cell r="C216" t="str">
            <v>Interconnection</v>
          </cell>
        </row>
        <row r="217">
          <cell r="C217" t="str">
            <v>Interconnection</v>
          </cell>
        </row>
        <row r="218">
          <cell r="C218" t="str">
            <v>Interconnection</v>
          </cell>
        </row>
        <row r="219">
          <cell r="C219" t="str">
            <v>Interconnection</v>
          </cell>
        </row>
        <row r="220">
          <cell r="C220" t="str">
            <v>Connection</v>
          </cell>
        </row>
        <row r="221">
          <cell r="C221" t="str">
            <v>Connection</v>
          </cell>
        </row>
        <row r="222">
          <cell r="C222" t="str">
            <v>Connection</v>
          </cell>
        </row>
        <row r="223">
          <cell r="C223" t="str">
            <v>Connection</v>
          </cell>
        </row>
        <row r="224">
          <cell r="C224" t="str">
            <v>Interconnection</v>
          </cell>
        </row>
        <row r="225">
          <cell r="C225" t="str">
            <v>Interconnection</v>
          </cell>
        </row>
        <row r="226">
          <cell r="C226" t="str">
            <v>Interconnection</v>
          </cell>
        </row>
        <row r="227">
          <cell r="C227" t="str">
            <v>Interconnection</v>
          </cell>
        </row>
        <row r="228">
          <cell r="C228" t="str">
            <v>Connection</v>
          </cell>
        </row>
        <row r="229">
          <cell r="C229" t="str">
            <v>Interconnection</v>
          </cell>
        </row>
        <row r="230">
          <cell r="C230" t="str">
            <v>Interconnection</v>
          </cell>
        </row>
        <row r="231">
          <cell r="C231" t="str">
            <v>Interconnection</v>
          </cell>
        </row>
        <row r="232">
          <cell r="C232" t="str">
            <v>Interconnection</v>
          </cell>
        </row>
        <row r="233">
          <cell r="C233" t="str">
            <v>Interconnection</v>
          </cell>
        </row>
        <row r="234">
          <cell r="C234" t="str">
            <v>Connection</v>
          </cell>
        </row>
        <row r="235">
          <cell r="C235" t="str">
            <v>Interconnection</v>
          </cell>
        </row>
        <row r="236">
          <cell r="C236" t="str">
            <v>Interconnection</v>
          </cell>
        </row>
        <row r="237">
          <cell r="C237" t="str">
            <v>Interconnection</v>
          </cell>
        </row>
        <row r="238">
          <cell r="C238" t="str">
            <v>Interconnection</v>
          </cell>
        </row>
        <row r="239">
          <cell r="C239" t="str">
            <v>Interconnection</v>
          </cell>
        </row>
        <row r="240">
          <cell r="C240" t="str">
            <v>Interconnection</v>
          </cell>
        </row>
        <row r="241">
          <cell r="C241" t="str">
            <v>Interconnection</v>
          </cell>
        </row>
        <row r="242">
          <cell r="C242" t="str">
            <v>Interconnection</v>
          </cell>
        </row>
        <row r="243">
          <cell r="C243" t="str">
            <v>Interconnection</v>
          </cell>
        </row>
        <row r="244">
          <cell r="C244" t="str">
            <v>Interconnection</v>
          </cell>
        </row>
        <row r="245">
          <cell r="C245" t="str">
            <v>Interconnection</v>
          </cell>
        </row>
        <row r="246">
          <cell r="C246" t="str">
            <v>Interconnection</v>
          </cell>
        </row>
        <row r="247">
          <cell r="C247" t="str">
            <v>Connection</v>
          </cell>
        </row>
        <row r="248">
          <cell r="C248" t="str">
            <v>Interconnection</v>
          </cell>
        </row>
        <row r="249">
          <cell r="C249" t="str">
            <v>Connection</v>
          </cell>
        </row>
        <row r="250">
          <cell r="C250" t="str">
            <v>Interconnection</v>
          </cell>
        </row>
        <row r="251">
          <cell r="C251" t="str">
            <v>Interconnection</v>
          </cell>
        </row>
        <row r="252">
          <cell r="C252" t="str">
            <v>Connection</v>
          </cell>
        </row>
        <row r="253">
          <cell r="C253" t="str">
            <v>Interconnection</v>
          </cell>
        </row>
        <row r="254">
          <cell r="C254" t="str">
            <v>Interconnection</v>
          </cell>
        </row>
        <row r="255">
          <cell r="C255" t="str">
            <v>Connection</v>
          </cell>
        </row>
        <row r="256">
          <cell r="C256" t="str">
            <v>Connection</v>
          </cell>
        </row>
        <row r="257">
          <cell r="C257" t="str">
            <v>Interconnection</v>
          </cell>
        </row>
        <row r="258">
          <cell r="C258" t="str">
            <v>Connection</v>
          </cell>
        </row>
        <row r="259">
          <cell r="C259" t="str">
            <v>Interconnection</v>
          </cell>
        </row>
        <row r="260">
          <cell r="C260" t="str">
            <v>Interconnection</v>
          </cell>
        </row>
        <row r="261">
          <cell r="C261" t="str">
            <v>Interconnection</v>
          </cell>
        </row>
        <row r="262">
          <cell r="C262" t="str">
            <v>Interconnection</v>
          </cell>
        </row>
        <row r="263">
          <cell r="C263" t="str">
            <v>Interconnection</v>
          </cell>
        </row>
        <row r="264">
          <cell r="C264" t="str">
            <v>Connection</v>
          </cell>
        </row>
        <row r="265">
          <cell r="C265" t="str">
            <v>Interconnection</v>
          </cell>
        </row>
        <row r="266">
          <cell r="C266" t="str">
            <v>Connection</v>
          </cell>
        </row>
        <row r="267">
          <cell r="C267" t="str">
            <v>Interconnection</v>
          </cell>
        </row>
        <row r="268">
          <cell r="C268" t="str">
            <v>Connection</v>
          </cell>
        </row>
        <row r="269">
          <cell r="C269" t="str">
            <v>Connection</v>
          </cell>
        </row>
        <row r="270">
          <cell r="C270" t="str">
            <v>Connection</v>
          </cell>
        </row>
        <row r="271">
          <cell r="C271" t="str">
            <v>Interconnection</v>
          </cell>
        </row>
        <row r="272">
          <cell r="C272" t="str">
            <v>Interconnection</v>
          </cell>
        </row>
        <row r="273">
          <cell r="C273" t="str">
            <v>Connection</v>
          </cell>
        </row>
        <row r="274">
          <cell r="C274" t="str">
            <v>Interconnection</v>
          </cell>
        </row>
        <row r="275">
          <cell r="C275" t="str">
            <v>Interconnection</v>
          </cell>
        </row>
        <row r="276">
          <cell r="C276" t="str">
            <v>Connection</v>
          </cell>
        </row>
        <row r="277">
          <cell r="C277" t="str">
            <v>Connection</v>
          </cell>
        </row>
        <row r="278">
          <cell r="C278" t="str">
            <v>Interconnection</v>
          </cell>
        </row>
        <row r="279">
          <cell r="C279" t="str">
            <v>Interconnection</v>
          </cell>
        </row>
        <row r="280">
          <cell r="C280" t="str">
            <v>Interconnection</v>
          </cell>
        </row>
        <row r="281">
          <cell r="C281" t="str">
            <v>Connection</v>
          </cell>
        </row>
        <row r="282">
          <cell r="C282" t="str">
            <v>Interconnection</v>
          </cell>
        </row>
        <row r="283">
          <cell r="C283" t="str">
            <v>Interconnection</v>
          </cell>
        </row>
        <row r="284">
          <cell r="C284" t="str">
            <v>Connection</v>
          </cell>
        </row>
      </sheetData>
      <sheetData sheetId="3" refreshError="1"/>
      <sheetData sheetId="4">
        <row r="2">
          <cell r="C2" t="str">
            <v>Shape</v>
          </cell>
          <cell r="G2" t="str">
            <v>Line</v>
          </cell>
        </row>
        <row r="3">
          <cell r="C3" t="str">
            <v>Colour</v>
          </cell>
          <cell r="G3" t="str">
            <v>Colour</v>
          </cell>
          <cell r="M3" t="str">
            <v>Colour</v>
          </cell>
        </row>
        <row r="4">
          <cell r="B4" t="str">
            <v>Connection</v>
          </cell>
          <cell r="C4" t="str">
            <v>Green</v>
          </cell>
          <cell r="D4">
            <v>0</v>
          </cell>
          <cell r="E4">
            <v>255</v>
          </cell>
          <cell r="F4">
            <v>0</v>
          </cell>
          <cell r="G4" t="str">
            <v>Green</v>
          </cell>
          <cell r="H4">
            <v>0</v>
          </cell>
          <cell r="I4">
            <v>255</v>
          </cell>
          <cell r="J4">
            <v>0</v>
          </cell>
          <cell r="K4">
            <v>0</v>
          </cell>
          <cell r="L4">
            <v>12</v>
          </cell>
          <cell r="M4" t="str">
            <v>Black</v>
          </cell>
          <cell r="N4">
            <v>1</v>
          </cell>
          <cell r="P4" t="str">
            <v>Black</v>
          </cell>
          <cell r="Q4">
            <v>8</v>
          </cell>
          <cell r="R4">
            <v>8</v>
          </cell>
          <cell r="S4">
            <v>8</v>
          </cell>
          <cell r="U4" t="str">
            <v>Black</v>
          </cell>
          <cell r="V4">
            <v>1</v>
          </cell>
        </row>
        <row r="5">
          <cell r="B5" t="str">
            <v>Deviation Point</v>
          </cell>
          <cell r="C5" t="str">
            <v>Blue</v>
          </cell>
          <cell r="D5">
            <v>0</v>
          </cell>
          <cell r="E5">
            <v>0</v>
          </cell>
          <cell r="F5">
            <v>255</v>
          </cell>
          <cell r="G5" t="str">
            <v>Blue</v>
          </cell>
          <cell r="H5">
            <v>0</v>
          </cell>
          <cell r="I5">
            <v>0</v>
          </cell>
          <cell r="J5">
            <v>255</v>
          </cell>
          <cell r="K5">
            <v>0</v>
          </cell>
          <cell r="L5">
            <v>9</v>
          </cell>
          <cell r="M5" t="str">
            <v>White</v>
          </cell>
          <cell r="N5">
            <v>2</v>
          </cell>
          <cell r="P5" t="str">
            <v>Blue</v>
          </cell>
          <cell r="Q5">
            <v>0</v>
          </cell>
          <cell r="R5">
            <v>0</v>
          </cell>
          <cell r="S5">
            <v>255</v>
          </cell>
          <cell r="U5" t="str">
            <v>Blue</v>
          </cell>
          <cell r="V5">
            <v>5</v>
          </cell>
        </row>
        <row r="6">
          <cell r="B6" t="str">
            <v>Interconnection</v>
          </cell>
          <cell r="C6" t="str">
            <v>Dark Grey</v>
          </cell>
          <cell r="D6">
            <v>180</v>
          </cell>
          <cell r="E6">
            <v>180</v>
          </cell>
          <cell r="F6">
            <v>180</v>
          </cell>
          <cell r="G6" t="str">
            <v>Dark Grey</v>
          </cell>
          <cell r="H6">
            <v>180</v>
          </cell>
          <cell r="I6">
            <v>180</v>
          </cell>
          <cell r="J6">
            <v>180</v>
          </cell>
          <cell r="K6">
            <v>0</v>
          </cell>
          <cell r="L6">
            <v>12</v>
          </cell>
          <cell r="M6" t="str">
            <v>Black</v>
          </cell>
          <cell r="N6">
            <v>1</v>
          </cell>
          <cell r="P6" t="str">
            <v>Dark Grey</v>
          </cell>
          <cell r="Q6">
            <v>180</v>
          </cell>
          <cell r="R6">
            <v>180</v>
          </cell>
          <cell r="S6">
            <v>180</v>
          </cell>
          <cell r="U6" t="str">
            <v>Green</v>
          </cell>
          <cell r="V6">
            <v>10</v>
          </cell>
        </row>
        <row r="7">
          <cell r="B7" t="str">
            <v>Interconn Dev Point</v>
          </cell>
          <cell r="C7" t="str">
            <v>Yellow</v>
          </cell>
          <cell r="D7">
            <v>255</v>
          </cell>
          <cell r="E7">
            <v>255</v>
          </cell>
          <cell r="F7">
            <v>0</v>
          </cell>
          <cell r="G7" t="str">
            <v>Yellow</v>
          </cell>
          <cell r="H7">
            <v>255</v>
          </cell>
          <cell r="I7">
            <v>255</v>
          </cell>
          <cell r="J7">
            <v>0</v>
          </cell>
          <cell r="K7">
            <v>0</v>
          </cell>
          <cell r="L7">
            <v>9</v>
          </cell>
          <cell r="M7" t="str">
            <v>White</v>
          </cell>
          <cell r="N7">
            <v>2</v>
          </cell>
          <cell r="P7" t="str">
            <v>Green</v>
          </cell>
          <cell r="Q7">
            <v>0</v>
          </cell>
          <cell r="R7">
            <v>255</v>
          </cell>
          <cell r="S7">
            <v>0</v>
          </cell>
          <cell r="U7" t="str">
            <v>Red</v>
          </cell>
          <cell r="V7">
            <v>3</v>
          </cell>
        </row>
        <row r="8">
          <cell r="B8" t="str">
            <v>HVDC</v>
          </cell>
          <cell r="C8" t="str">
            <v>Red</v>
          </cell>
          <cell r="D8">
            <v>255</v>
          </cell>
          <cell r="E8">
            <v>0</v>
          </cell>
          <cell r="F8">
            <v>0</v>
          </cell>
          <cell r="G8" t="str">
            <v>Red</v>
          </cell>
          <cell r="H8">
            <v>255</v>
          </cell>
          <cell r="I8">
            <v>0</v>
          </cell>
          <cell r="J8">
            <v>0</v>
          </cell>
          <cell r="K8">
            <v>0</v>
          </cell>
          <cell r="L8">
            <v>9</v>
          </cell>
          <cell r="M8" t="str">
            <v>White</v>
          </cell>
          <cell r="N8">
            <v>2</v>
          </cell>
          <cell r="P8" t="str">
            <v>Lt Grey</v>
          </cell>
          <cell r="Q8">
            <v>240</v>
          </cell>
          <cell r="R8">
            <v>240</v>
          </cell>
          <cell r="S8">
            <v>240</v>
          </cell>
          <cell r="U8" t="str">
            <v>White</v>
          </cell>
          <cell r="V8">
            <v>2</v>
          </cell>
        </row>
        <row r="9">
          <cell r="C9" t="str">
            <v>White</v>
          </cell>
          <cell r="D9">
            <v>255</v>
          </cell>
          <cell r="E9">
            <v>255</v>
          </cell>
          <cell r="F9">
            <v>255</v>
          </cell>
          <cell r="G9" t="str">
            <v>White</v>
          </cell>
          <cell r="H9">
            <v>255</v>
          </cell>
          <cell r="I9">
            <v>255</v>
          </cell>
          <cell r="J9">
            <v>255</v>
          </cell>
          <cell r="K9">
            <v>0</v>
          </cell>
          <cell r="L9">
            <v>12</v>
          </cell>
          <cell r="M9" t="str">
            <v>White</v>
          </cell>
          <cell r="N9">
            <v>2</v>
          </cell>
          <cell r="P9" t="str">
            <v>Orange</v>
          </cell>
          <cell r="Q9">
            <v>255</v>
          </cell>
          <cell r="R9">
            <v>100</v>
          </cell>
          <cell r="S9">
            <v>0</v>
          </cell>
        </row>
        <row r="10">
          <cell r="C10" t="str">
            <v>White</v>
          </cell>
          <cell r="D10">
            <v>255</v>
          </cell>
          <cell r="E10">
            <v>255</v>
          </cell>
          <cell r="F10">
            <v>255</v>
          </cell>
          <cell r="G10" t="str">
            <v>White</v>
          </cell>
          <cell r="H10">
            <v>255</v>
          </cell>
          <cell r="I10">
            <v>255</v>
          </cell>
          <cell r="J10">
            <v>255</v>
          </cell>
          <cell r="K10">
            <v>0</v>
          </cell>
          <cell r="L10">
            <v>12</v>
          </cell>
          <cell r="M10" t="str">
            <v>White</v>
          </cell>
          <cell r="N10">
            <v>2</v>
          </cell>
          <cell r="P10" t="str">
            <v>Red</v>
          </cell>
          <cell r="Q10">
            <v>255</v>
          </cell>
          <cell r="R10">
            <v>0</v>
          </cell>
          <cell r="S10">
            <v>0</v>
          </cell>
        </row>
        <row r="11">
          <cell r="C11" t="str">
            <v>White</v>
          </cell>
          <cell r="D11">
            <v>255</v>
          </cell>
          <cell r="E11">
            <v>255</v>
          </cell>
          <cell r="F11">
            <v>255</v>
          </cell>
          <cell r="G11" t="str">
            <v>White</v>
          </cell>
          <cell r="H11">
            <v>255</v>
          </cell>
          <cell r="I11">
            <v>255</v>
          </cell>
          <cell r="J11">
            <v>255</v>
          </cell>
          <cell r="K11">
            <v>0</v>
          </cell>
          <cell r="L11">
            <v>12</v>
          </cell>
          <cell r="M11" t="str">
            <v>White</v>
          </cell>
          <cell r="N11">
            <v>2</v>
          </cell>
          <cell r="P11" t="str">
            <v>White</v>
          </cell>
          <cell r="Q11">
            <v>255</v>
          </cell>
          <cell r="R11">
            <v>255</v>
          </cell>
          <cell r="S11">
            <v>255</v>
          </cell>
        </row>
        <row r="12">
          <cell r="C12" t="str">
            <v>White</v>
          </cell>
          <cell r="D12">
            <v>255</v>
          </cell>
          <cell r="E12">
            <v>255</v>
          </cell>
          <cell r="F12">
            <v>255</v>
          </cell>
          <cell r="G12" t="str">
            <v>White</v>
          </cell>
          <cell r="H12">
            <v>255</v>
          </cell>
          <cell r="I12">
            <v>255</v>
          </cell>
          <cell r="J12">
            <v>255</v>
          </cell>
          <cell r="K12">
            <v>0</v>
          </cell>
          <cell r="L12">
            <v>12</v>
          </cell>
          <cell r="M12" t="str">
            <v>White</v>
          </cell>
          <cell r="N12">
            <v>2</v>
          </cell>
          <cell r="P12" t="str">
            <v>Yellow</v>
          </cell>
          <cell r="Q12">
            <v>255</v>
          </cell>
          <cell r="R12">
            <v>255</v>
          </cell>
          <cell r="S12">
            <v>0</v>
          </cell>
        </row>
        <row r="13">
          <cell r="M13" t="str">
            <v>Number of nodes:</v>
          </cell>
        </row>
        <row r="14">
          <cell r="C14" t="str">
            <v>Line_Type</v>
          </cell>
          <cell r="M14" t="str">
            <v>Colour</v>
          </cell>
        </row>
        <row r="15">
          <cell r="C15" t="str">
            <v>Connection</v>
          </cell>
          <cell r="G15" t="str">
            <v>Green</v>
          </cell>
          <cell r="M15" t="str">
            <v>Black</v>
          </cell>
        </row>
        <row r="16">
          <cell r="C16" t="str">
            <v>Deviation Point</v>
          </cell>
          <cell r="G16" t="str">
            <v>Blue</v>
          </cell>
          <cell r="M16" t="str">
            <v>White</v>
          </cell>
        </row>
        <row r="17">
          <cell r="C17" t="str">
            <v>Interconnection</v>
          </cell>
          <cell r="G17" t="str">
            <v>Dark Grey</v>
          </cell>
          <cell r="M17" t="str">
            <v>Black</v>
          </cell>
        </row>
        <row r="18">
          <cell r="C18" t="str">
            <v>Interconn Dev Point</v>
          </cell>
          <cell r="G18" t="str">
            <v>Yellow</v>
          </cell>
          <cell r="M18" t="str">
            <v>White</v>
          </cell>
        </row>
        <row r="19">
          <cell r="C19" t="str">
            <v>HVDC</v>
          </cell>
          <cell r="G19" t="str">
            <v>Red</v>
          </cell>
          <cell r="M19" t="str">
            <v>White</v>
          </cell>
        </row>
        <row r="20">
          <cell r="C20">
            <v>0</v>
          </cell>
          <cell r="G20" t="str">
            <v>White</v>
          </cell>
          <cell r="M20" t="str">
            <v>White</v>
          </cell>
        </row>
        <row r="21">
          <cell r="C21">
            <v>0</v>
          </cell>
          <cell r="G21" t="str">
            <v>White</v>
          </cell>
          <cell r="M21" t="str">
            <v>White</v>
          </cell>
        </row>
        <row r="22">
          <cell r="C22">
            <v>0</v>
          </cell>
          <cell r="G22" t="str">
            <v>White</v>
          </cell>
          <cell r="M22" t="str">
            <v>White</v>
          </cell>
        </row>
        <row r="23">
          <cell r="C23">
            <v>0</v>
          </cell>
          <cell r="G23" t="str">
            <v>White</v>
          </cell>
          <cell r="M23" t="str">
            <v>White</v>
          </cell>
        </row>
        <row r="24">
          <cell r="C24" t="str">
            <v>Connection</v>
          </cell>
          <cell r="M24" t="str">
            <v>Black</v>
          </cell>
        </row>
        <row r="25">
          <cell r="C25" t="str">
            <v>Connection</v>
          </cell>
          <cell r="M25" t="str">
            <v>Black</v>
          </cell>
        </row>
        <row r="26">
          <cell r="C26" t="str">
            <v>Interconnection</v>
          </cell>
          <cell r="M26" t="str">
            <v>Black</v>
          </cell>
        </row>
        <row r="27">
          <cell r="C27" t="str">
            <v>Interconnection</v>
          </cell>
          <cell r="M27" t="str">
            <v>Black</v>
          </cell>
        </row>
        <row r="28">
          <cell r="C28" t="str">
            <v>Connection</v>
          </cell>
          <cell r="M28" t="str">
            <v>Black</v>
          </cell>
        </row>
        <row r="29">
          <cell r="C29" t="str">
            <v>Interconnection</v>
          </cell>
          <cell r="M29" t="str">
            <v>Black</v>
          </cell>
        </row>
        <row r="30">
          <cell r="C30" t="str">
            <v>Interconnection</v>
          </cell>
          <cell r="M30" t="str">
            <v>Black</v>
          </cell>
        </row>
        <row r="31">
          <cell r="C31" t="str">
            <v>Interconnection</v>
          </cell>
          <cell r="M31" t="str">
            <v>Black</v>
          </cell>
        </row>
        <row r="32">
          <cell r="C32" t="str">
            <v>Interconnection</v>
          </cell>
          <cell r="M32" t="str">
            <v>Black</v>
          </cell>
        </row>
        <row r="33">
          <cell r="C33" t="str">
            <v>Interconnection</v>
          </cell>
          <cell r="M33" t="str">
            <v>Black</v>
          </cell>
        </row>
        <row r="34">
          <cell r="C34" t="str">
            <v>Interconnection</v>
          </cell>
          <cell r="M34" t="str">
            <v>Black</v>
          </cell>
        </row>
        <row r="35">
          <cell r="C35" t="str">
            <v>Interconnection</v>
          </cell>
          <cell r="M35" t="str">
            <v>Black</v>
          </cell>
        </row>
        <row r="36">
          <cell r="C36" t="str">
            <v>Connection</v>
          </cell>
          <cell r="M36" t="str">
            <v>Black</v>
          </cell>
        </row>
        <row r="37">
          <cell r="C37" t="str">
            <v>Connection</v>
          </cell>
          <cell r="M37" t="str">
            <v>Black</v>
          </cell>
        </row>
        <row r="38">
          <cell r="C38" t="str">
            <v>Deviation Point</v>
          </cell>
          <cell r="M38" t="str">
            <v>White</v>
          </cell>
        </row>
        <row r="39">
          <cell r="C39" t="str">
            <v>Interconnection</v>
          </cell>
          <cell r="M39" t="str">
            <v>Black</v>
          </cell>
        </row>
        <row r="40">
          <cell r="C40" t="str">
            <v>Deviation Point</v>
          </cell>
          <cell r="M40" t="str">
            <v>White</v>
          </cell>
        </row>
        <row r="41">
          <cell r="C41" t="str">
            <v>HVDC</v>
          </cell>
          <cell r="M41" t="str">
            <v>White</v>
          </cell>
        </row>
        <row r="42">
          <cell r="C42" t="str">
            <v>Interconnection</v>
          </cell>
          <cell r="M42" t="str">
            <v>Black</v>
          </cell>
        </row>
        <row r="43">
          <cell r="C43" t="str">
            <v>Interconnection</v>
          </cell>
          <cell r="M43" t="str">
            <v>Black</v>
          </cell>
        </row>
        <row r="44">
          <cell r="C44" t="str">
            <v>Interconnection</v>
          </cell>
          <cell r="M44" t="str">
            <v>Black</v>
          </cell>
        </row>
        <row r="45">
          <cell r="C45" t="str">
            <v>Interconnection</v>
          </cell>
          <cell r="M45" t="str">
            <v>Black</v>
          </cell>
        </row>
        <row r="46">
          <cell r="C46" t="str">
            <v>Connection</v>
          </cell>
          <cell r="M46" t="str">
            <v>Black</v>
          </cell>
        </row>
        <row r="47">
          <cell r="C47" t="str">
            <v>Deviation Point</v>
          </cell>
          <cell r="M47" t="str">
            <v>White</v>
          </cell>
        </row>
        <row r="48">
          <cell r="C48" t="str">
            <v>Connection</v>
          </cell>
          <cell r="M48" t="str">
            <v>Black</v>
          </cell>
        </row>
        <row r="49">
          <cell r="C49" t="str">
            <v>Deviation Point</v>
          </cell>
          <cell r="M49" t="str">
            <v>White</v>
          </cell>
        </row>
        <row r="50">
          <cell r="C50" t="str">
            <v>Deviation Point</v>
          </cell>
          <cell r="M50" t="str">
            <v>White</v>
          </cell>
        </row>
        <row r="51">
          <cell r="C51" t="str">
            <v>Interconnection</v>
          </cell>
          <cell r="M51" t="str">
            <v>Black</v>
          </cell>
        </row>
        <row r="52">
          <cell r="C52" t="str">
            <v>Connection</v>
          </cell>
          <cell r="M52" t="str">
            <v>Black</v>
          </cell>
        </row>
        <row r="53">
          <cell r="C53" t="str">
            <v>Interconnection</v>
          </cell>
          <cell r="M53" t="str">
            <v>Black</v>
          </cell>
        </row>
        <row r="54">
          <cell r="C54" t="str">
            <v>Interconnection</v>
          </cell>
          <cell r="M54" t="str">
            <v>Black</v>
          </cell>
        </row>
        <row r="55">
          <cell r="C55" t="str">
            <v>Connection</v>
          </cell>
          <cell r="M55" t="str">
            <v>Black</v>
          </cell>
        </row>
        <row r="56">
          <cell r="C56" t="str">
            <v>Interconnection</v>
          </cell>
          <cell r="M56" t="str">
            <v>Black</v>
          </cell>
        </row>
        <row r="57">
          <cell r="C57" t="str">
            <v>Interconnection</v>
          </cell>
          <cell r="M57" t="str">
            <v>Black</v>
          </cell>
        </row>
        <row r="58">
          <cell r="C58" t="str">
            <v>Interconnection</v>
          </cell>
          <cell r="M58" t="str">
            <v>Black</v>
          </cell>
        </row>
        <row r="59">
          <cell r="C59" t="str">
            <v>Connection</v>
          </cell>
          <cell r="M59" t="str">
            <v>Black</v>
          </cell>
        </row>
        <row r="60">
          <cell r="C60" t="str">
            <v>Interconnection</v>
          </cell>
          <cell r="M60" t="str">
            <v>Black</v>
          </cell>
        </row>
        <row r="61">
          <cell r="C61" t="str">
            <v>Connection</v>
          </cell>
          <cell r="M61" t="str">
            <v>Black</v>
          </cell>
        </row>
        <row r="62">
          <cell r="C62" t="str">
            <v>Interconnection</v>
          </cell>
          <cell r="M62" t="str">
            <v>Black</v>
          </cell>
        </row>
        <row r="63">
          <cell r="C63" t="str">
            <v>Connection</v>
          </cell>
          <cell r="M63" t="str">
            <v>Black</v>
          </cell>
        </row>
        <row r="64">
          <cell r="C64" t="str">
            <v>Interconnection</v>
          </cell>
          <cell r="M64" t="str">
            <v>Black</v>
          </cell>
        </row>
        <row r="65">
          <cell r="C65" t="str">
            <v>Connection</v>
          </cell>
          <cell r="M65" t="str">
            <v>Black</v>
          </cell>
        </row>
        <row r="66">
          <cell r="C66" t="str">
            <v>Interconnection</v>
          </cell>
          <cell r="M66" t="str">
            <v>Black</v>
          </cell>
        </row>
        <row r="67">
          <cell r="C67" t="str">
            <v>Interconnection</v>
          </cell>
          <cell r="M67" t="str">
            <v>Black</v>
          </cell>
        </row>
        <row r="68">
          <cell r="C68" t="str">
            <v>Interconnection</v>
          </cell>
          <cell r="M68" t="str">
            <v>Black</v>
          </cell>
        </row>
        <row r="69">
          <cell r="C69" t="str">
            <v>Interconnection</v>
          </cell>
          <cell r="M69" t="str">
            <v>Black</v>
          </cell>
        </row>
        <row r="70">
          <cell r="C70" t="str">
            <v>Interconnection</v>
          </cell>
          <cell r="M70" t="str">
            <v>Black</v>
          </cell>
        </row>
        <row r="71">
          <cell r="C71" t="str">
            <v>Interconnection</v>
          </cell>
          <cell r="M71" t="str">
            <v>Black</v>
          </cell>
        </row>
        <row r="72">
          <cell r="C72" t="str">
            <v>Connection</v>
          </cell>
          <cell r="M72" t="str">
            <v>Black</v>
          </cell>
        </row>
        <row r="73">
          <cell r="C73" t="str">
            <v>Connection</v>
          </cell>
          <cell r="M73" t="str">
            <v>Black</v>
          </cell>
        </row>
        <row r="74">
          <cell r="C74" t="str">
            <v>Connection</v>
          </cell>
          <cell r="M74" t="str">
            <v>Black</v>
          </cell>
        </row>
        <row r="75">
          <cell r="C75" t="str">
            <v>Connection</v>
          </cell>
          <cell r="M75" t="str">
            <v>Black</v>
          </cell>
        </row>
        <row r="76">
          <cell r="C76" t="str">
            <v>Deviation Point</v>
          </cell>
          <cell r="M76" t="str">
            <v>White</v>
          </cell>
        </row>
        <row r="77">
          <cell r="C77" t="str">
            <v>Interconnection</v>
          </cell>
          <cell r="M77" t="str">
            <v>Black</v>
          </cell>
        </row>
        <row r="78">
          <cell r="C78" t="str">
            <v>Interconnection</v>
          </cell>
          <cell r="M78" t="str">
            <v>Black</v>
          </cell>
        </row>
        <row r="79">
          <cell r="C79" t="str">
            <v>Interconnection</v>
          </cell>
          <cell r="M79" t="str">
            <v>Black</v>
          </cell>
        </row>
        <row r="80">
          <cell r="C80" t="str">
            <v>Interconnection</v>
          </cell>
          <cell r="M80" t="str">
            <v>Black</v>
          </cell>
        </row>
        <row r="81">
          <cell r="C81" t="str">
            <v>Interconnection</v>
          </cell>
          <cell r="M81" t="str">
            <v>Black</v>
          </cell>
        </row>
        <row r="82">
          <cell r="C82" t="str">
            <v>Interconnection</v>
          </cell>
          <cell r="M82" t="str">
            <v>Black</v>
          </cell>
        </row>
        <row r="83">
          <cell r="C83" t="str">
            <v>Interconnection</v>
          </cell>
          <cell r="M83" t="str">
            <v>Black</v>
          </cell>
        </row>
        <row r="84">
          <cell r="C84" t="str">
            <v>Interconnection</v>
          </cell>
          <cell r="M84" t="str">
            <v>Black</v>
          </cell>
        </row>
        <row r="85">
          <cell r="C85" t="str">
            <v>Interconnection</v>
          </cell>
          <cell r="M85" t="str">
            <v>Black</v>
          </cell>
        </row>
        <row r="86">
          <cell r="C86" t="str">
            <v>Connection</v>
          </cell>
          <cell r="M86" t="str">
            <v>Black</v>
          </cell>
        </row>
        <row r="87">
          <cell r="C87" t="str">
            <v>Connection</v>
          </cell>
          <cell r="M87" t="str">
            <v>Black</v>
          </cell>
        </row>
        <row r="88">
          <cell r="C88" t="str">
            <v>Interconnection</v>
          </cell>
          <cell r="M88" t="str">
            <v>Black</v>
          </cell>
        </row>
        <row r="89">
          <cell r="C89" t="str">
            <v>Interconnection</v>
          </cell>
          <cell r="M89" t="str">
            <v>Black</v>
          </cell>
        </row>
        <row r="90">
          <cell r="C90" t="str">
            <v>Interconnection</v>
          </cell>
          <cell r="M90" t="str">
            <v>Black</v>
          </cell>
        </row>
        <row r="91">
          <cell r="C91" t="str">
            <v>Connection</v>
          </cell>
          <cell r="M91" t="str">
            <v>Black</v>
          </cell>
        </row>
        <row r="92">
          <cell r="C92" t="str">
            <v>Interconnection</v>
          </cell>
          <cell r="M92" t="str">
            <v>Black</v>
          </cell>
        </row>
        <row r="93">
          <cell r="C93" t="str">
            <v>Interconnection</v>
          </cell>
          <cell r="M93" t="str">
            <v>Black</v>
          </cell>
        </row>
        <row r="94">
          <cell r="C94" t="str">
            <v>Interconnection</v>
          </cell>
          <cell r="M94" t="str">
            <v>Black</v>
          </cell>
        </row>
        <row r="95">
          <cell r="C95" t="str">
            <v>Interconnection</v>
          </cell>
          <cell r="M95" t="str">
            <v>Black</v>
          </cell>
        </row>
        <row r="96">
          <cell r="C96" t="str">
            <v>Interconnection</v>
          </cell>
          <cell r="M96" t="str">
            <v>Black</v>
          </cell>
        </row>
        <row r="97">
          <cell r="C97" t="str">
            <v>Interconnection</v>
          </cell>
          <cell r="M97" t="str">
            <v>Black</v>
          </cell>
        </row>
        <row r="98">
          <cell r="C98" t="str">
            <v>Interconnection</v>
          </cell>
          <cell r="M98" t="str">
            <v>Black</v>
          </cell>
        </row>
        <row r="99">
          <cell r="C99" t="str">
            <v>Connection</v>
          </cell>
          <cell r="M99" t="str">
            <v>Black</v>
          </cell>
        </row>
        <row r="100">
          <cell r="C100" t="str">
            <v>Interconnection</v>
          </cell>
          <cell r="M100" t="str">
            <v>Black</v>
          </cell>
        </row>
        <row r="101">
          <cell r="C101" t="str">
            <v>Interconn Dev Point</v>
          </cell>
          <cell r="M101" t="str">
            <v>White</v>
          </cell>
        </row>
        <row r="102">
          <cell r="C102" t="str">
            <v>Connection</v>
          </cell>
          <cell r="M102" t="str">
            <v>Black</v>
          </cell>
        </row>
        <row r="103">
          <cell r="C103" t="str">
            <v>Interconnection</v>
          </cell>
          <cell r="M103" t="str">
            <v>Black</v>
          </cell>
        </row>
        <row r="104">
          <cell r="C104" t="str">
            <v>Interconnection</v>
          </cell>
          <cell r="M104" t="str">
            <v>Black</v>
          </cell>
        </row>
        <row r="105">
          <cell r="C105" t="str">
            <v>Connection</v>
          </cell>
          <cell r="M105" t="str">
            <v>Black</v>
          </cell>
        </row>
        <row r="106">
          <cell r="C106" t="str">
            <v>Connection</v>
          </cell>
          <cell r="M106" t="str">
            <v>Black</v>
          </cell>
        </row>
        <row r="107">
          <cell r="C107" t="str">
            <v>Connection</v>
          </cell>
          <cell r="M107" t="str">
            <v>Black</v>
          </cell>
        </row>
        <row r="108">
          <cell r="C108" t="str">
            <v>Connection</v>
          </cell>
          <cell r="M108" t="str">
            <v>Black</v>
          </cell>
        </row>
        <row r="109">
          <cell r="C109" t="str">
            <v>Connection</v>
          </cell>
          <cell r="M109" t="str">
            <v>Black</v>
          </cell>
        </row>
        <row r="110">
          <cell r="C110" t="str">
            <v>Connection</v>
          </cell>
          <cell r="M110" t="str">
            <v>Black</v>
          </cell>
        </row>
        <row r="111">
          <cell r="C111" t="str">
            <v>Interconnection</v>
          </cell>
          <cell r="M111" t="str">
            <v>Black</v>
          </cell>
        </row>
        <row r="112">
          <cell r="C112" t="str">
            <v>Connection</v>
          </cell>
          <cell r="M112" t="str">
            <v>Black</v>
          </cell>
        </row>
        <row r="113">
          <cell r="C113" t="str">
            <v>Interconnection</v>
          </cell>
          <cell r="M113" t="str">
            <v>Black</v>
          </cell>
        </row>
        <row r="114">
          <cell r="C114" t="str">
            <v>Interconnection</v>
          </cell>
          <cell r="M114" t="str">
            <v>Black</v>
          </cell>
        </row>
        <row r="115">
          <cell r="C115" t="str">
            <v>Interconnection</v>
          </cell>
          <cell r="M115" t="str">
            <v>Black</v>
          </cell>
        </row>
        <row r="116">
          <cell r="C116" t="str">
            <v>Interconnection</v>
          </cell>
          <cell r="M116" t="str">
            <v>Black</v>
          </cell>
        </row>
        <row r="117">
          <cell r="C117" t="str">
            <v>Connection</v>
          </cell>
          <cell r="M117" t="str">
            <v>Black</v>
          </cell>
        </row>
        <row r="118">
          <cell r="C118" t="str">
            <v>Connection</v>
          </cell>
          <cell r="M118" t="str">
            <v>Black</v>
          </cell>
        </row>
        <row r="119">
          <cell r="C119" t="str">
            <v>Interconnection</v>
          </cell>
          <cell r="M119" t="str">
            <v>Black</v>
          </cell>
        </row>
        <row r="120">
          <cell r="C120" t="str">
            <v>Interconnection</v>
          </cell>
          <cell r="M120" t="str">
            <v>Black</v>
          </cell>
        </row>
        <row r="121">
          <cell r="C121" t="str">
            <v>Interconnection</v>
          </cell>
          <cell r="M121" t="str">
            <v>Black</v>
          </cell>
        </row>
        <row r="122">
          <cell r="C122" t="str">
            <v>Interconnection</v>
          </cell>
          <cell r="M122" t="str">
            <v>Black</v>
          </cell>
        </row>
        <row r="123">
          <cell r="C123" t="str">
            <v>Connection</v>
          </cell>
          <cell r="M123" t="str">
            <v>Black</v>
          </cell>
        </row>
        <row r="124">
          <cell r="C124" t="str">
            <v>Interconnection</v>
          </cell>
          <cell r="M124" t="str">
            <v>Black</v>
          </cell>
        </row>
        <row r="125">
          <cell r="C125" t="str">
            <v>Interconnection</v>
          </cell>
          <cell r="M125" t="str">
            <v>Black</v>
          </cell>
        </row>
        <row r="126">
          <cell r="C126" t="str">
            <v>Interconn Dev Point</v>
          </cell>
          <cell r="M126" t="str">
            <v>White</v>
          </cell>
        </row>
        <row r="127">
          <cell r="C127" t="str">
            <v>Connection</v>
          </cell>
          <cell r="M127" t="str">
            <v>Black</v>
          </cell>
        </row>
        <row r="128">
          <cell r="C128" t="str">
            <v>Interconnection</v>
          </cell>
          <cell r="M128" t="str">
            <v>Black</v>
          </cell>
        </row>
        <row r="129">
          <cell r="C129" t="str">
            <v>Connection</v>
          </cell>
          <cell r="M129" t="str">
            <v>Black</v>
          </cell>
        </row>
        <row r="130">
          <cell r="C130" t="str">
            <v>Interconnection</v>
          </cell>
          <cell r="M130" t="str">
            <v>Black</v>
          </cell>
        </row>
        <row r="131">
          <cell r="C131" t="str">
            <v>Connection</v>
          </cell>
          <cell r="M131" t="str">
            <v>Black</v>
          </cell>
        </row>
        <row r="132">
          <cell r="C132" t="str">
            <v>Interconnection</v>
          </cell>
          <cell r="M132" t="str">
            <v>Black</v>
          </cell>
        </row>
        <row r="133">
          <cell r="C133" t="str">
            <v>Interconnection</v>
          </cell>
          <cell r="M133" t="str">
            <v>Black</v>
          </cell>
        </row>
        <row r="134">
          <cell r="C134" t="str">
            <v>Interconnection</v>
          </cell>
          <cell r="M134" t="str">
            <v>Black</v>
          </cell>
        </row>
        <row r="135">
          <cell r="C135" t="str">
            <v>Interconnection</v>
          </cell>
          <cell r="M135" t="str">
            <v>Black</v>
          </cell>
        </row>
        <row r="136">
          <cell r="C136" t="str">
            <v>Interconnection</v>
          </cell>
          <cell r="M136" t="str">
            <v>Black</v>
          </cell>
        </row>
        <row r="137">
          <cell r="C137" t="str">
            <v>Connection</v>
          </cell>
          <cell r="M137" t="str">
            <v>Black</v>
          </cell>
        </row>
        <row r="138">
          <cell r="C138" t="str">
            <v>Interconnection</v>
          </cell>
          <cell r="M138" t="str">
            <v>Black</v>
          </cell>
        </row>
        <row r="139">
          <cell r="C139" t="str">
            <v>Interconnection</v>
          </cell>
          <cell r="M139" t="str">
            <v>Black</v>
          </cell>
        </row>
        <row r="140">
          <cell r="C140" t="str">
            <v>Connection</v>
          </cell>
          <cell r="M140" t="str">
            <v>Black</v>
          </cell>
        </row>
        <row r="141">
          <cell r="C141" t="str">
            <v>Connection</v>
          </cell>
          <cell r="M141" t="str">
            <v>Black</v>
          </cell>
        </row>
        <row r="142">
          <cell r="C142" t="str">
            <v>Interconnection</v>
          </cell>
          <cell r="M142" t="str">
            <v>Black</v>
          </cell>
        </row>
        <row r="143">
          <cell r="C143" t="str">
            <v>Interconnection</v>
          </cell>
          <cell r="M143" t="str">
            <v>Black</v>
          </cell>
        </row>
        <row r="144">
          <cell r="C144" t="str">
            <v>Interconnection</v>
          </cell>
          <cell r="M144" t="str">
            <v>Black</v>
          </cell>
        </row>
        <row r="145">
          <cell r="C145" t="str">
            <v>Interconnection</v>
          </cell>
          <cell r="M145" t="str">
            <v>Black</v>
          </cell>
        </row>
        <row r="146">
          <cell r="C146" t="str">
            <v>Connection</v>
          </cell>
          <cell r="M146" t="str">
            <v>Black</v>
          </cell>
        </row>
        <row r="147">
          <cell r="C147" t="str">
            <v>Interconnection</v>
          </cell>
          <cell r="M147" t="str">
            <v>Black</v>
          </cell>
        </row>
        <row r="148">
          <cell r="C148" t="str">
            <v>Interconnection</v>
          </cell>
          <cell r="M148" t="str">
            <v>Black</v>
          </cell>
        </row>
        <row r="149">
          <cell r="C149" t="str">
            <v>Connection</v>
          </cell>
          <cell r="M149" t="str">
            <v>Black</v>
          </cell>
        </row>
        <row r="150">
          <cell r="C150" t="str">
            <v>Connection</v>
          </cell>
          <cell r="M150" t="str">
            <v>Black</v>
          </cell>
        </row>
        <row r="151">
          <cell r="C151" t="str">
            <v>Interconnection</v>
          </cell>
          <cell r="M151" t="str">
            <v>Black</v>
          </cell>
        </row>
        <row r="152">
          <cell r="C152" t="str">
            <v>Interconnection</v>
          </cell>
          <cell r="M152" t="str">
            <v>Black</v>
          </cell>
        </row>
        <row r="153">
          <cell r="C153" t="str">
            <v>Interconnection</v>
          </cell>
          <cell r="M153" t="str">
            <v>Black</v>
          </cell>
        </row>
        <row r="154">
          <cell r="C154" t="str">
            <v>Interconnection</v>
          </cell>
          <cell r="M154" t="str">
            <v>Black</v>
          </cell>
        </row>
        <row r="155">
          <cell r="C155" t="str">
            <v>Connection</v>
          </cell>
          <cell r="M155" t="str">
            <v>Black</v>
          </cell>
        </row>
        <row r="156">
          <cell r="C156" t="str">
            <v>Deviation Point</v>
          </cell>
          <cell r="M156" t="str">
            <v>White</v>
          </cell>
        </row>
        <row r="157">
          <cell r="C157" t="str">
            <v>Interconnection</v>
          </cell>
          <cell r="M157" t="str">
            <v>Black</v>
          </cell>
        </row>
        <row r="158">
          <cell r="C158" t="str">
            <v>Connection</v>
          </cell>
          <cell r="M158" t="str">
            <v>Black</v>
          </cell>
        </row>
        <row r="159">
          <cell r="C159" t="str">
            <v>Connection</v>
          </cell>
          <cell r="M159" t="str">
            <v>Black</v>
          </cell>
        </row>
        <row r="160">
          <cell r="C160" t="str">
            <v>Interconnection</v>
          </cell>
          <cell r="M160" t="str">
            <v>Black</v>
          </cell>
        </row>
        <row r="161">
          <cell r="C161" t="str">
            <v>Interconnection</v>
          </cell>
          <cell r="M161" t="str">
            <v>Black</v>
          </cell>
        </row>
        <row r="162">
          <cell r="C162" t="str">
            <v>Interconnection</v>
          </cell>
          <cell r="M162" t="str">
            <v>Black</v>
          </cell>
        </row>
        <row r="163">
          <cell r="C163" t="str">
            <v>Connection</v>
          </cell>
          <cell r="M163" t="str">
            <v>Black</v>
          </cell>
        </row>
        <row r="164">
          <cell r="C164" t="str">
            <v>Interconnection</v>
          </cell>
          <cell r="M164" t="str">
            <v>Black</v>
          </cell>
        </row>
        <row r="165">
          <cell r="C165" t="str">
            <v>Interconnection</v>
          </cell>
          <cell r="M165" t="str">
            <v>Black</v>
          </cell>
        </row>
        <row r="166">
          <cell r="C166" t="str">
            <v>Interconnection</v>
          </cell>
          <cell r="M166" t="str">
            <v>Black</v>
          </cell>
        </row>
        <row r="167">
          <cell r="C167" t="str">
            <v>Interconnection</v>
          </cell>
          <cell r="M167" t="str">
            <v>Black</v>
          </cell>
        </row>
        <row r="168">
          <cell r="C168" t="str">
            <v>Connection</v>
          </cell>
          <cell r="M168" t="str">
            <v>Black</v>
          </cell>
        </row>
        <row r="169">
          <cell r="C169" t="str">
            <v>Interconnection</v>
          </cell>
          <cell r="M169" t="str">
            <v>Black</v>
          </cell>
        </row>
        <row r="170">
          <cell r="C170" t="str">
            <v>Connection</v>
          </cell>
          <cell r="M170" t="str">
            <v>Black</v>
          </cell>
        </row>
        <row r="171">
          <cell r="C171" t="str">
            <v>Deviation Point</v>
          </cell>
          <cell r="M171" t="str">
            <v>White</v>
          </cell>
        </row>
        <row r="172">
          <cell r="C172" t="str">
            <v>Interconnection</v>
          </cell>
          <cell r="M172" t="str">
            <v>Black</v>
          </cell>
        </row>
        <row r="173">
          <cell r="C173" t="str">
            <v>Interconnection</v>
          </cell>
          <cell r="M173" t="str">
            <v>Black</v>
          </cell>
        </row>
        <row r="174">
          <cell r="C174" t="str">
            <v>Interconnection</v>
          </cell>
          <cell r="M174" t="str">
            <v>Black</v>
          </cell>
        </row>
        <row r="175">
          <cell r="C175" t="str">
            <v>Connection</v>
          </cell>
          <cell r="M175" t="str">
            <v>Black</v>
          </cell>
        </row>
        <row r="176">
          <cell r="C176" t="str">
            <v>Interconnection</v>
          </cell>
          <cell r="M176" t="str">
            <v>Black</v>
          </cell>
        </row>
        <row r="177">
          <cell r="C177" t="str">
            <v>Connection</v>
          </cell>
          <cell r="M177" t="str">
            <v>Black</v>
          </cell>
        </row>
        <row r="178">
          <cell r="C178" t="str">
            <v>Interconnection</v>
          </cell>
          <cell r="M178" t="str">
            <v>Black</v>
          </cell>
        </row>
        <row r="179">
          <cell r="C179" t="str">
            <v>Interconnection</v>
          </cell>
          <cell r="M179" t="str">
            <v>Black</v>
          </cell>
        </row>
        <row r="180">
          <cell r="C180" t="str">
            <v>Deviation Point</v>
          </cell>
          <cell r="M180" t="str">
            <v>White</v>
          </cell>
        </row>
        <row r="181">
          <cell r="C181" t="str">
            <v>Connection</v>
          </cell>
          <cell r="M181" t="str">
            <v>Black</v>
          </cell>
        </row>
        <row r="182">
          <cell r="C182" t="str">
            <v>Interconnection</v>
          </cell>
          <cell r="M182" t="str">
            <v>Black</v>
          </cell>
        </row>
        <row r="183">
          <cell r="C183" t="str">
            <v>Connection</v>
          </cell>
          <cell r="M183" t="str">
            <v>Black</v>
          </cell>
        </row>
        <row r="184">
          <cell r="C184" t="str">
            <v>Deviation Point</v>
          </cell>
          <cell r="M184" t="str">
            <v>White</v>
          </cell>
        </row>
        <row r="185">
          <cell r="C185" t="str">
            <v>Connection</v>
          </cell>
          <cell r="M185" t="str">
            <v>Black</v>
          </cell>
        </row>
        <row r="186">
          <cell r="C186" t="str">
            <v>Interconnection</v>
          </cell>
          <cell r="M186" t="str">
            <v>Black</v>
          </cell>
        </row>
        <row r="187">
          <cell r="C187" t="str">
            <v>Interconn Dev Point</v>
          </cell>
          <cell r="M187" t="str">
            <v>White</v>
          </cell>
        </row>
        <row r="188">
          <cell r="C188" t="str">
            <v>HVDC</v>
          </cell>
          <cell r="M188" t="str">
            <v>White</v>
          </cell>
        </row>
        <row r="189">
          <cell r="C189" t="str">
            <v>Connection</v>
          </cell>
          <cell r="M189" t="str">
            <v>Black</v>
          </cell>
        </row>
        <row r="190">
          <cell r="C190" t="str">
            <v>Connection</v>
          </cell>
          <cell r="M190" t="str">
            <v>Black</v>
          </cell>
        </row>
        <row r="191">
          <cell r="C191" t="str">
            <v>Deviation Point</v>
          </cell>
          <cell r="M191" t="str">
            <v>White</v>
          </cell>
        </row>
        <row r="192">
          <cell r="C192" t="str">
            <v>Connection</v>
          </cell>
          <cell r="M192" t="str">
            <v>Black</v>
          </cell>
        </row>
        <row r="193">
          <cell r="C193" t="str">
            <v>Interconnection</v>
          </cell>
          <cell r="M193" t="str">
            <v>Black</v>
          </cell>
        </row>
        <row r="194">
          <cell r="C194" t="str">
            <v>Connection</v>
          </cell>
          <cell r="M194" t="str">
            <v>Black</v>
          </cell>
        </row>
        <row r="195">
          <cell r="C195" t="str">
            <v>Interconnection</v>
          </cell>
          <cell r="M195" t="str">
            <v>Black</v>
          </cell>
        </row>
        <row r="196">
          <cell r="C196" t="str">
            <v>Interconnection</v>
          </cell>
          <cell r="M196" t="str">
            <v>Black</v>
          </cell>
        </row>
        <row r="197">
          <cell r="C197" t="str">
            <v>Connection</v>
          </cell>
          <cell r="M197" t="str">
            <v>Black</v>
          </cell>
        </row>
        <row r="198">
          <cell r="C198" t="str">
            <v>Interconnection</v>
          </cell>
          <cell r="M198" t="str">
            <v>Black</v>
          </cell>
        </row>
        <row r="199">
          <cell r="C199" t="str">
            <v>Connection</v>
          </cell>
          <cell r="M199" t="str">
            <v>Black</v>
          </cell>
        </row>
        <row r="200">
          <cell r="C200" t="str">
            <v>Connection</v>
          </cell>
          <cell r="M200" t="str">
            <v>Black</v>
          </cell>
        </row>
        <row r="201">
          <cell r="C201" t="str">
            <v>Connection</v>
          </cell>
          <cell r="M201" t="str">
            <v>Black</v>
          </cell>
        </row>
        <row r="202">
          <cell r="C202" t="str">
            <v>Interconnection</v>
          </cell>
          <cell r="M202" t="str">
            <v>Black</v>
          </cell>
        </row>
        <row r="203">
          <cell r="C203" t="str">
            <v>Interconnection</v>
          </cell>
          <cell r="M203" t="str">
            <v>Black</v>
          </cell>
        </row>
        <row r="204">
          <cell r="C204" t="str">
            <v>Connection</v>
          </cell>
          <cell r="M204" t="str">
            <v>Black</v>
          </cell>
        </row>
        <row r="205">
          <cell r="C205" t="str">
            <v>Deviation Point</v>
          </cell>
          <cell r="M205" t="str">
            <v>White</v>
          </cell>
        </row>
        <row r="206">
          <cell r="C206" t="str">
            <v>Interconnection</v>
          </cell>
          <cell r="M206" t="str">
            <v>Black</v>
          </cell>
        </row>
        <row r="207">
          <cell r="C207" t="str">
            <v>Interconnection</v>
          </cell>
          <cell r="M207" t="str">
            <v>Black</v>
          </cell>
        </row>
        <row r="208">
          <cell r="C208" t="str">
            <v>Interconn Dev Point</v>
          </cell>
          <cell r="M208" t="str">
            <v>White</v>
          </cell>
        </row>
        <row r="209">
          <cell r="C209" t="str">
            <v>Interconnection</v>
          </cell>
          <cell r="M209" t="str">
            <v>Black</v>
          </cell>
        </row>
        <row r="210">
          <cell r="C210" t="str">
            <v>Connection</v>
          </cell>
          <cell r="M210" t="str">
            <v>Black</v>
          </cell>
        </row>
        <row r="211">
          <cell r="C211" t="str">
            <v>Connection</v>
          </cell>
          <cell r="M211" t="str">
            <v>Black</v>
          </cell>
        </row>
        <row r="212">
          <cell r="C212" t="str">
            <v>Interconnection</v>
          </cell>
          <cell r="M212" t="str">
            <v>Black</v>
          </cell>
        </row>
        <row r="213">
          <cell r="C213" t="str">
            <v>Interconnection</v>
          </cell>
          <cell r="M213" t="str">
            <v>Black</v>
          </cell>
        </row>
        <row r="214">
          <cell r="C214" t="str">
            <v>Interconnection</v>
          </cell>
          <cell r="M214" t="str">
            <v>Black</v>
          </cell>
        </row>
        <row r="215">
          <cell r="C215" t="str">
            <v>Interconnection</v>
          </cell>
          <cell r="M215" t="str">
            <v>Black</v>
          </cell>
        </row>
        <row r="216">
          <cell r="C216" t="str">
            <v>Interconnection</v>
          </cell>
          <cell r="M216" t="str">
            <v>Black</v>
          </cell>
        </row>
        <row r="217">
          <cell r="C217" t="str">
            <v>Connection</v>
          </cell>
          <cell r="M217" t="str">
            <v>Black</v>
          </cell>
        </row>
        <row r="218">
          <cell r="C218" t="str">
            <v>Interconnection</v>
          </cell>
          <cell r="M218" t="str">
            <v>Black</v>
          </cell>
        </row>
        <row r="219">
          <cell r="C219" t="str">
            <v>Connection</v>
          </cell>
          <cell r="M219" t="str">
            <v>Black</v>
          </cell>
        </row>
        <row r="220">
          <cell r="C220" t="str">
            <v>Interconnection</v>
          </cell>
          <cell r="M220" t="str">
            <v>Black</v>
          </cell>
        </row>
        <row r="221">
          <cell r="C221" t="str">
            <v>Connection</v>
          </cell>
          <cell r="M221" t="str">
            <v>Black</v>
          </cell>
        </row>
        <row r="222">
          <cell r="C222" t="str">
            <v>Connection</v>
          </cell>
          <cell r="M222" t="str">
            <v>Black</v>
          </cell>
        </row>
        <row r="223">
          <cell r="C223" t="str">
            <v>Interconnection</v>
          </cell>
          <cell r="M223" t="str">
            <v>Black</v>
          </cell>
        </row>
        <row r="224">
          <cell r="C224" t="str">
            <v>Connection</v>
          </cell>
          <cell r="M224" t="str">
            <v>Black</v>
          </cell>
        </row>
        <row r="225">
          <cell r="C225" t="str">
            <v>Interconnection</v>
          </cell>
          <cell r="M225" t="str">
            <v>Black</v>
          </cell>
        </row>
        <row r="226">
          <cell r="C226" t="str">
            <v>Connection</v>
          </cell>
          <cell r="M226" t="str">
            <v>Black</v>
          </cell>
        </row>
        <row r="227">
          <cell r="C227" t="str">
            <v>Interconnection</v>
          </cell>
          <cell r="M227" t="str">
            <v>Black</v>
          </cell>
        </row>
        <row r="228">
          <cell r="C228" t="str">
            <v>Interconnection</v>
          </cell>
          <cell r="M228" t="str">
            <v>Black</v>
          </cell>
        </row>
        <row r="229">
          <cell r="C229" t="str">
            <v>Connection</v>
          </cell>
          <cell r="M229" t="str">
            <v>Black</v>
          </cell>
        </row>
        <row r="230">
          <cell r="C230" t="str">
            <v>Interconnection</v>
          </cell>
          <cell r="M230" t="str">
            <v>Black</v>
          </cell>
        </row>
        <row r="231">
          <cell r="C231" t="str">
            <v>Deviation Point</v>
          </cell>
          <cell r="M231" t="str">
            <v>White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Notes"/>
      <sheetName val="Inputs"/>
      <sheetName val="Totex adjustment inputs"/>
      <sheetName val="Allowances"/>
      <sheetName val="HVAC chart 1"/>
      <sheetName val="HVAC chart 1 real"/>
      <sheetName val="HVAC chart 2"/>
      <sheetName val="HVAC chart 3"/>
      <sheetName val="HVAC chart 4"/>
      <sheetName val="HVDC chart 1"/>
      <sheetName val="HVDC chart 1 real"/>
      <sheetName val="HVDC chart 2"/>
      <sheetName val="HVDC chart 3"/>
      <sheetName val="HVDC chart 4"/>
      <sheetName val="RCP2 waterfall"/>
      <sheetName val="RCP3 waterfall"/>
      <sheetName val="RCP2 to RCP3 comparison"/>
      <sheetName val="Number series - nominal"/>
      <sheetName val="Number series - real 1718 base"/>
      <sheetName val="Charges by GXP-GIP"/>
      <sheetName val="Customer charges"/>
      <sheetName val="Revenue summary and variance"/>
      <sheetName val="Error sheet and goal seeks"/>
      <sheetName val="Revenue calc"/>
      <sheetName val="Revenue calc -3"/>
      <sheetName val="Revenue calc at RCP2 WACC"/>
      <sheetName val="RAB"/>
      <sheetName val="RAB major"/>
      <sheetName val="RAB -3"/>
      <sheetName val="WACC"/>
      <sheetName val="EV balances"/>
      <sheetName val="RCP1 IRIS"/>
      <sheetName val="RCP2 IRIS"/>
      <sheetName val="HVAC IRIS chart"/>
      <sheetName val="HVDC IRIS chart"/>
      <sheetName val="Not yet approved capex HVAC"/>
      <sheetName val="Not yet approved capex HVDC"/>
      <sheetName val="Revenue summary at RCP2 WACC"/>
    </sheetNames>
    <sheetDataSet>
      <sheetData sheetId="0"/>
      <sheetData sheetId="1"/>
      <sheetData sheetId="2"/>
      <sheetData sheetId="3">
        <row r="10">
          <cell r="D10">
            <v>1.2610870211499313E-2</v>
          </cell>
          <cell r="E10">
            <v>2.5928075769831048E-2</v>
          </cell>
        </row>
        <row r="14">
          <cell r="B14">
            <v>0.33</v>
          </cell>
        </row>
        <row r="15">
          <cell r="B15">
            <v>0.28000000000000003</v>
          </cell>
        </row>
        <row r="16">
          <cell r="B16">
            <v>1</v>
          </cell>
        </row>
        <row r="17">
          <cell r="B17">
            <v>1</v>
          </cell>
        </row>
        <row r="21">
          <cell r="C21">
            <v>6.4399999999999999E-2</v>
          </cell>
          <cell r="D21">
            <v>5.0200000000000002E-2</v>
          </cell>
          <cell r="E21">
            <v>5.1900000000000002E-2</v>
          </cell>
        </row>
        <row r="22">
          <cell r="D22">
            <v>0</v>
          </cell>
          <cell r="E22">
            <v>2.2950000000000002E-2</v>
          </cell>
        </row>
        <row r="23">
          <cell r="D23">
            <v>0</v>
          </cell>
          <cell r="E23">
            <v>2.9580000000000002E-2</v>
          </cell>
        </row>
      </sheetData>
      <sheetData sheetId="4">
        <row r="29">
          <cell r="E29">
            <v>248.12351076095032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>
        <row r="6">
          <cell r="D6">
            <v>772.28919147206602</v>
          </cell>
        </row>
      </sheetData>
      <sheetData sheetId="25"/>
      <sheetData sheetId="26"/>
      <sheetData sheetId="27"/>
      <sheetData sheetId="28">
        <row r="5">
          <cell r="C5">
            <v>4012.9446761439604</v>
          </cell>
        </row>
      </sheetData>
      <sheetData sheetId="29">
        <row r="26">
          <cell r="I26">
            <v>1.6676049073859989E-2</v>
          </cell>
        </row>
      </sheetData>
      <sheetData sheetId="30"/>
      <sheetData sheetId="31">
        <row r="18">
          <cell r="C18">
            <v>4.0100000000000004E-2</v>
          </cell>
        </row>
      </sheetData>
      <sheetData sheetId="32">
        <row r="17">
          <cell r="L17">
            <v>-13.587129550280299</v>
          </cell>
        </row>
      </sheetData>
      <sheetData sheetId="33"/>
      <sheetData sheetId="34"/>
      <sheetData sheetId="35" refreshError="1"/>
      <sheetData sheetId="36" refreshError="1"/>
      <sheetData sheetId="37">
        <row r="22">
          <cell r="D22">
            <v>0</v>
          </cell>
        </row>
      </sheetData>
      <sheetData sheetId="38">
        <row r="22">
          <cell r="D22">
            <v>0</v>
          </cell>
        </row>
      </sheetData>
      <sheetData sheetId="3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lair Robertson" id="{8F16F388-3333-4AF8-A4D8-40D26A87ACD8}" userId="d48a12c7fa262c48" providerId="Windows Liv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lair" refreshedDate="43649.451473958332" createdVersion="6" refreshedVersion="6" minRefreshableVersion="3" recordCount="299" xr:uid="{DC121F72-B91B-49EC-9303-F4DD00218E13}">
  <cacheSource type="worksheet">
    <worksheetSource ref="A3:G302" sheet="AMDs"/>
  </cacheSource>
  <cacheFields count="7">
    <cacheField name="Customer" numFmtId="0">
      <sharedItems count="299">
        <s v="ABY0111_ALPE"/>
        <s v="ADD0111_ORON"/>
        <s v="ADD0661_ORON"/>
        <s v="AKL0331_AIAL"/>
        <s v="ALB0331_UNET"/>
        <s v="ALB1101_UNET"/>
        <s v="APS0111_ORON"/>
        <s v="ARA2201_MRPL"/>
        <s v="ARG1101_TRUS"/>
        <s v="ARI1101_MRPL"/>
        <s v="ARI1102_MRPL"/>
        <s v="ASB0331_EASH"/>
        <s v="ASB0661_EASH"/>
        <s v="ASY0111_MPOW"/>
        <s v="ASY0111_MPAS"/>
        <s v="ATI2201_MRPL"/>
        <s v="ATU1101_WPOW"/>
        <s v="AVI2201_MERI"/>
        <s v="BAL0331_OTPO"/>
        <s v="BDE0111_RAYN"/>
        <s v="BDE0111_SOLE"/>
        <s v="BEN2202_MERI"/>
        <s v="BLN0331_MARL"/>
        <s v="BOB0331_COUP"/>
        <s v="BOB1101_COUP"/>
        <s v="BPD1101_ALPE"/>
        <s v="BPE0331_POCO"/>
        <s v="BPE0551_NZRN"/>
        <s v="BPT1101_WATA"/>
        <s v="BRB0331_NPOW"/>
        <s v="BRK0331_POCO"/>
        <s v="BRY0661_ORON"/>
        <s v="BWK1101_TRUS"/>
        <s v="CBG0111_WAIP"/>
        <s v="CFM0011_CBRE"/>
        <s v="CIA0041_CIAL"/>
        <s v="CIA0111_CIAL"/>
        <s v="CIA0112_CIAL"/>
        <s v="CLH0111_ORON"/>
        <s v="CML0331_DUNE"/>
        <s v="COB0661_TRUS"/>
        <s v="COL0111_ORON"/>
        <s v="COL0661_TRUS"/>
        <s v="CPK0111_CKHK"/>
        <s v="CPK0331_CKHK"/>
        <s v="CST0331_POCO"/>
        <s v="CUL0331_MPOW"/>
        <s v="CUL0661_MPOW"/>
        <s v="CYD0331_DUNE"/>
        <s v="CYD0331_CTCT"/>
        <s v="CYD2201_CTCT"/>
        <s v="DOB0331_WPOW"/>
        <s v="DTT0011_DMFL"/>
        <s v="DVK0111_SCAN"/>
        <s v="EDA0011_ESDP"/>
        <s v="EDG0331_HEDL"/>
        <s v="EDN0331_TPCO"/>
        <s v="EKV0011_EDCL"/>
        <s v="EMB0011_ESDP"/>
        <s v="EMV0011_EDCL"/>
        <s v="ETC0011_ESDP"/>
        <s v="EVA0011_ESDP"/>
        <s v="FHL0331_HAWK"/>
        <s v="FKN0331_DUNE"/>
        <s v="FKN0331_LLNW"/>
        <s v="GFD0331_CKHK"/>
        <s v="GIS0501_EAST"/>
        <s v="GLN0331_NZST"/>
        <s v="GLN0332_COUP"/>
        <s v="GLN0332_NZST"/>
        <s v="GOR0331_TPCO"/>
        <s v="GRE0111_TUIH"/>
        <s v="GYM0661_WPOW"/>
        <s v="GYT0331_POCO"/>
        <s v="HAM0111_WAIK"/>
        <s v="HAM0331_WAIK"/>
        <s v="HAM0551_NZRN"/>
        <s v="HAY0111_CKHK"/>
        <s v="HAY0331_CKHK"/>
        <s v="HEN0331_UNET"/>
        <s v="HEP0331_UNET"/>
        <s v="HEP0331_VECT"/>
        <s v="HER0111_DUNE"/>
        <s v="HIN0331_POCO"/>
        <s v="HKK0661_WPOW"/>
        <s v="HLY0331_WAIK"/>
        <s v="HLY2201_GENE"/>
        <s v="HMB0111_WAIK"/>
        <s v="HOB1101_VECT"/>
        <s v="HOR0331_ORON"/>
        <s v="HOR0661_ORON"/>
        <s v="HTI0331_LINE"/>
        <s v="HUI0331_POCO"/>
        <s v="HWA0331_POCO"/>
        <s v="HWA0332_KUPE"/>
        <s v="HWA1101_MERI"/>
        <s v="HWA1101_TODD"/>
        <s v="HWA1101_TRUS"/>
        <s v="HWA1102_MERI"/>
        <s v="HWA1102_TODD"/>
        <s v="HWB0331_DUNE"/>
        <s v="HWB0331_OTPO"/>
        <s v="HWB0332_DUNE"/>
        <s v="HWB1101_OTPO"/>
        <s v="INV0331_ELIN"/>
        <s v="INV0331_TPCO"/>
        <s v="ISL0331_ORON"/>
        <s v="ISL0661_ORON"/>
        <s v="JEF0111_WAIK"/>
        <s v="KAI0111_MPOW"/>
        <s v="KAW0111_HEDL"/>
        <s v="KAW0112_SKOG"/>
        <s v="KAW0113_SKOG"/>
        <s v="KAW1101_KRGL"/>
        <s v="KBY0661_ORON"/>
        <s v="KBY0662_ORON"/>
        <s v="KEN0331_NPOW"/>
        <s v="KFA0111_VMOL"/>
        <s v="KIK0111_TASM"/>
        <s v="KIN0111_POCO"/>
        <s v="KIN0112_POCO"/>
        <s v="KIN0113_POCO"/>
        <s v="KIN0331_POCO"/>
        <s v="KIR0111_WAIK"/>
        <s v="KMO0331_POCO"/>
        <s v="KOE1101_TOPE"/>
        <s v="KPA1101_KAPE"/>
        <s v="KPO1101_MRPL"/>
        <s v="KPU0661_POCO"/>
        <s v="KRA0111_KIPT"/>
        <s v="KUM0661_WPOW"/>
        <s v="KWA0111_CKHK"/>
        <s v="LFD1101_VECT"/>
        <s v="LFD1102_VECT"/>
        <s v="LTN0331_POCO"/>
        <s v="MAN2201_MERI"/>
        <s v="MAT1101_BOPD"/>
        <s v="MAT1101_TRUS"/>
        <s v="MCH0111_TASM"/>
        <s v="MEP0111_TIKL"/>
        <s v="MER0331_WAIK"/>
        <s v="MGM0331_POCO"/>
        <s v="MHO0331_ELEC"/>
        <s v="MKE1101_TODD"/>
        <s v="MLG0111_CKHK"/>
        <s v="MLG0331_CKHK"/>
        <s v="MLN0661_ORON"/>
        <s v="MLN0664_ORON"/>
        <s v="MMT0111_MOPO"/>
        <s v="MNG0331_VECT"/>
        <s v="MNG1101_VECT"/>
        <s v="MNI0111_METH"/>
        <s v="MOT0111_TASM"/>
        <s v="MPE1101_NPOW"/>
        <s v="MPI0661_TASM"/>
        <s v="MST0331_POCO"/>
        <s v="MTI2201_MRPL"/>
        <s v="MTM0331_POCO"/>
        <s v="MTN0331_POCO"/>
        <s v="MTO0331_NPOW"/>
        <s v="MTR0331_POCO"/>
        <s v="MXQ0111_SABL"/>
        <s v="NAP2201_NAPJ"/>
        <s v="NAP2202_MRPL"/>
        <s v="NMA0331_TPCO"/>
        <s v="NPK0331_LINE"/>
        <s v="NPL0331_PTNP"/>
        <s v="NPL0331_POCO"/>
        <s v="NPP0011_NZAL"/>
        <s v="NSY0331_OTPO"/>
        <s v="OAM0331_WATA"/>
        <s v="OHA2201_MERI"/>
        <s v="OHB2201_MERI"/>
        <s v="OHC2201_MERI"/>
        <s v="OHK2201_MRPL"/>
        <s v="OKI2201_CTCT"/>
        <s v="OKN0111_POCO"/>
        <s v="OKN0111_LINE"/>
        <s v="ONG0331_LINE"/>
        <s v="OPK0331_POCO"/>
        <s v="ORO1101_BUEL"/>
        <s v="ORO1102_BUEL"/>
        <s v="OTA0221_CTCT"/>
        <s v="OTA0221_VECT"/>
        <s v="OTA2202_CTCT"/>
        <s v="OTI0111_WPOW"/>
        <s v="OWH0111_HAWK"/>
        <s v="PAK0331_VECT"/>
        <s v="PAO1101_POCO"/>
        <s v="PAZ0111_PPNZ"/>
        <s v="PEN0221_VECT"/>
        <s v="PEN0251_NZRN"/>
        <s v="PEN0331_SHPK"/>
        <s v="PEN0331_VECT"/>
        <s v="PEN1101_VECT"/>
        <s v="PNI0331_CKHK"/>
        <s v="PPI2201_CTCT"/>
        <s v="PRM0331_ELEC"/>
        <s v="RDF0331_HAWK"/>
        <s v="RFN1101_WPOW"/>
        <s v="RFN1102_WPOW"/>
        <s v="ROS0221_VECT"/>
        <s v="ROS1101_VECT"/>
        <s v="ROT0111_HAWK"/>
        <s v="ROT0331_HAWK"/>
        <s v="ROT1101_TRUS"/>
        <s v="ROX1101_CTCT"/>
        <s v="ROX2201_CTCT"/>
        <s v="RPO2201_GENE"/>
        <s v="RTB0011_RJEN"/>
        <s v="RTB0011_TENC"/>
        <s v="SBK0331_MPOW"/>
        <s v="SBK0661_MPOW"/>
        <s v="SDN0331_DUNE"/>
        <s v="SFD0331_POCO"/>
        <s v="SFD2201_CTCT"/>
        <s v="SML0111_SMAL"/>
        <s v="STG0111_WAIK"/>
        <s v="STK0331_NELS"/>
        <s v="STK0331_TASM"/>
        <s v="STK0661_TASM"/>
        <s v="STL0011_BCST"/>
        <s v="STU0111_ALPE"/>
        <s v="SVL0331_UNET"/>
        <s v="SWN0251_NZRN"/>
        <s v="SWN2201_MRPL"/>
        <s v="TAK0331_VECT"/>
        <s v="TBC0011_TENC"/>
        <s v="TBE0011_TENC"/>
        <s v="TGA0111_POCO"/>
        <s v="TGA0331_POCO"/>
        <s v="TGB0011_TENC"/>
        <s v="THI2201_CTCT"/>
        <s v="THP0012_TENC"/>
        <s v="TIM0111_ALPE"/>
        <s v="TKA0111_GENE"/>
        <s v="TKA0331_ALPE"/>
        <s v="TKB2201_GENE"/>
        <s v="TKH0111_HEDL"/>
        <s v="TKR0331_CKHK"/>
        <s v="TKU0331_GENE"/>
        <s v="TKU0331_LINE"/>
        <s v="TKU2201_GENE"/>
        <s v="TMI0331_POCO"/>
        <s v="TMK0331_ALPE"/>
        <s v="TML0011_TENC"/>
        <s v="TMN0551_NZRN"/>
        <s v="TMU0111_WAIP"/>
        <s v="TNG0111_LINE"/>
        <s v="TNG0111_WNST"/>
        <s v="TNG0551_NZRN"/>
        <s v="TQW0011_TENC"/>
        <s v="TRK0111_HAWK"/>
        <s v="TSA0011_TENC"/>
        <s v="TTR0011_TENC"/>
        <s v="TUI0111_EAST"/>
        <s v="TUI1101_EAST"/>
        <s v="TUI1101_GENE"/>
        <s v="TWC2201_TRPG"/>
        <s v="TWH0331_WAIK"/>
        <s v="TWI2201_NZAS"/>
        <s v="TWZ0331_ALPE"/>
        <s v="TWZ0331_MERI"/>
        <s v="TWZ0331_WATA"/>
        <s v="UHT0331_CKHK"/>
        <s v="WAI0111_HEDL"/>
        <s v="WDT0011_PPHL"/>
        <s v="WDV0111_SCAN"/>
        <s v="WDV1101_MERI"/>
        <s v="WEL0331_UNET"/>
        <s v="WGA0111_MPOW"/>
        <s v="WGN0331_POCO"/>
        <s v="WHI0111_CTCT"/>
        <s v="WHI0111_PANP"/>
        <s v="WHI2201_CTCT"/>
        <s v="WHU0331_POCO"/>
        <s v="WIL0331_CKHK"/>
        <s v="WIR0331_VECT"/>
        <s v="WKM2201_MRPL"/>
        <s v="WKM2201_TUAR"/>
        <s v="WKO0331_POCO"/>
        <s v="WPA2201_MRPL"/>
        <s v="WPG0331_TRPG"/>
        <s v="WPR0331_MPOW"/>
        <s v="WPR0661_MPOW"/>
        <s v="WPT0111_BUEL"/>
        <s v="WPW0331_CHBP"/>
        <s v="WRA0111_EAST"/>
        <s v="WRD0331_UNET"/>
        <s v="WRK0331_HAWK"/>
        <s v="WRK2201_CTCT"/>
        <s v="WSL0111_WFNZ"/>
        <s v="WTK0111_MERI"/>
        <s v="WTK0111_WATA"/>
        <s v="WTK0331_WATA"/>
        <s v="WTU0331_HAWK"/>
        <s v="WVY0111_POCO"/>
        <s v="WWD1102_MERI"/>
        <s v="WWD1103_MERI"/>
      </sharedItems>
    </cacheField>
    <cacheField name="Gross 2017-18" numFmtId="164">
      <sharedItems containsSemiMixedTypes="0" containsString="0" containsNumber="1" minValue="0" maxValue="291768"/>
    </cacheField>
    <cacheField name="Gross 2016-17" numFmtId="164">
      <sharedItems containsSemiMixedTypes="0" containsString="0" containsNumber="1" minValue="0" maxValue="291371"/>
    </cacheField>
    <cacheField name="Gross 2015-16" numFmtId="164">
      <sharedItems containsSemiMixedTypes="0" containsString="0" containsNumber="1" minValue="0" maxValue="293348"/>
    </cacheField>
    <cacheField name="Gross 2014-15" numFmtId="164">
      <sharedItems containsSemiMixedTypes="0" containsString="0" containsNumber="1" minValue="0" maxValue="291767"/>
    </cacheField>
    <cacheField name="4 year  av Gross AMD" numFmtId="164">
      <sharedItems containsSemiMixedTypes="0" containsString="0" containsNumber="1" minValue="0" maxValue="292063.5"/>
    </cacheField>
    <cacheField name="TP Customer" numFmtId="0">
      <sharedItems count="56">
        <s v="Alpine Energy"/>
        <s v="Orion"/>
        <s v="Vector"/>
        <s v="Mercury"/>
        <s v="TrustPower"/>
        <s v="Electricity Ashburton"/>
        <s v="MainPower"/>
        <s v="Westpower"/>
        <s v="Meridian"/>
        <s v="OtagoNet JV"/>
        <s v="Daiken Southland"/>
        <s v="Resolution Development"/>
        <s v="Marlborough Lines"/>
        <s v="Counties Power"/>
        <s v="Powerco"/>
        <s v="New Zealand Rail"/>
        <s v="Network Waitaki"/>
        <s v="Northpower"/>
        <s v="Aurora Energy"/>
        <s v="Waipa Networks"/>
        <s v="Network Tasman"/>
        <s v="Wellington Electricity"/>
        <s v="Contact Energy"/>
        <s v="Scanpower"/>
        <s v="Horizon Energy"/>
        <s v="The Power Company"/>
        <s v="Top Energy"/>
        <s v="Unison Networks"/>
        <s v="Electricity Southland"/>
        <s v="Eastland Network"/>
        <s v="NZ Steel"/>
        <s v="WEL Networks"/>
        <s v="Genesis Power"/>
        <s v="The Lines Company"/>
        <s v="Beach Energy Resources (Kupe) Limited"/>
        <s v="Whareroa Cogeneration Limited"/>
        <s v="Electricity Invercargill"/>
        <s v="Norske Skog"/>
        <s v="Nova"/>
        <s v="Southern Generation"/>
        <s v="Electra"/>
        <s v="Todd Generation Taranaki"/>
        <s v="Methanex"/>
        <s v="Nga Awa Purua JV"/>
        <s v="Ngatamariki Geothermal"/>
        <s v="Port Taranaki"/>
        <s v="Buller Electricity"/>
        <s v="Southpark Utilities"/>
        <s v="Nelson Electricity"/>
        <s v="Southdown Generation"/>
        <s v="Winstone Pulp"/>
        <s v="Tilt"/>
        <s v="NZAS"/>
        <s v="Pan Pacific"/>
        <s v="Tuaropaki Power"/>
        <s v="Centralin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lair" refreshedDate="43649.451794791668" createdVersion="6" refreshedVersion="6" minRefreshableVersion="3" recordCount="299" xr:uid="{F3BA77E4-F2DC-4DE2-BEC0-2D4AEAE39A0D}">
  <cacheSource type="worksheet">
    <worksheetSource ref="A3:G302" sheet="MWh"/>
  </cacheSource>
  <cacheFields count="7">
    <cacheField name="POC_Network" numFmtId="0">
      <sharedItems/>
    </cacheField>
    <cacheField name="TP customer mapping" numFmtId="0">
      <sharedItems count="56">
        <s v="Alpine Energy"/>
        <s v="Orion"/>
        <s v="Vector"/>
        <s v="Mercury"/>
        <s v="TrustPower"/>
        <s v="Electricity Ashburton"/>
        <s v="MainPower"/>
        <s v="Westpower"/>
        <s v="Meridian"/>
        <s v="OtagoNet JV"/>
        <s v="Daiken Southland"/>
        <s v="Resolution Development"/>
        <s v="Marlborough Lines"/>
        <s v="Counties Power"/>
        <s v="Powerco"/>
        <s v="New Zealand Rail"/>
        <s v="Network Waitaki"/>
        <s v="Northpower"/>
        <s v="Aurora Energy"/>
        <s v="Waipa Networks"/>
        <s v="Network Tasman"/>
        <s v="Wellington Electricity"/>
        <s v="Contact Energy"/>
        <s v="Scanpower"/>
        <s v="Horizon Energy"/>
        <s v="The Power Company"/>
        <s v="Top Energy"/>
        <s v="Unison Networks"/>
        <s v="Electricity Southland"/>
        <s v="Eastland Network"/>
        <s v="NZ Steel"/>
        <s v="WEL Networks"/>
        <s v="Genesis Power"/>
        <s v="The Lines Company"/>
        <s v="Beach Energy Resources (Kupe) Limited"/>
        <s v="Whareroa Cogeneration Limited"/>
        <s v="Electricity Invercargill"/>
        <s v="Norske Skog"/>
        <s v="Nova"/>
        <s v="Southern Generation"/>
        <s v="Electra"/>
        <s v="Todd Generation Taranaki"/>
        <s v="Methanex"/>
        <s v="Nga Awa Purua JV"/>
        <s v="Ngatamariki Geothermal"/>
        <s v="Port Taranaki"/>
        <s v="Buller Electricity"/>
        <s v="Southpark Utilities"/>
        <s v="Nelson Electricity"/>
        <s v="Southdown Generation"/>
        <s v="Winstone Pulp"/>
        <s v="Tilt"/>
        <s v="NZAS"/>
        <s v="Pan Pacific"/>
        <s v="Tuaropaki Power"/>
        <s v="Centralines"/>
      </sharedItems>
    </cacheField>
    <cacheField name="Sum of 2014-15 Load" numFmtId="164">
      <sharedItems containsSemiMixedTypes="0" containsString="0" containsNumber="1" minValue="0" maxValue="4995718398"/>
    </cacheField>
    <cacheField name="Sum of 2015-16 Load" numFmtId="164">
      <sharedItems containsSemiMixedTypes="0" containsString="0" containsNumber="1" containsInteger="1" minValue="0" maxValue="5045711623"/>
    </cacheField>
    <cacheField name="Sum of 2016-17 Load" numFmtId="164">
      <sharedItems containsSemiMixedTypes="0" containsString="0" containsNumber="1" containsInteger="1" minValue="0" maxValue="5016636114"/>
    </cacheField>
    <cacheField name="Sum of 2017-18 Load" numFmtId="164">
      <sharedItems containsSemiMixedTypes="0" containsString="0" containsNumber="1" containsInteger="1" minValue="0" maxValue="4995474812"/>
    </cacheField>
    <cacheField name="4 year av Gross" numFmtId="164">
      <sharedItems containsSemiMixedTypes="0" containsString="0" containsNumber="1" minValue="0" maxValue="5013385236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9">
  <r>
    <x v="0"/>
    <n v="2446"/>
    <n v="2454"/>
    <n v="2321"/>
    <n v="2129"/>
    <n v="2337.5"/>
    <x v="0"/>
  </r>
  <r>
    <x v="1"/>
    <n v="0"/>
    <n v="0"/>
    <n v="0"/>
    <n v="27108"/>
    <n v="6777"/>
    <x v="1"/>
  </r>
  <r>
    <x v="2"/>
    <n v="0"/>
    <n v="0"/>
    <n v="0"/>
    <n v="51317"/>
    <n v="12829.25"/>
    <x v="1"/>
  </r>
  <r>
    <x v="3"/>
    <n v="0"/>
    <n v="0"/>
    <n v="0"/>
    <n v="0"/>
    <n v="0"/>
    <x v="2"/>
  </r>
  <r>
    <x v="4"/>
    <n v="73574"/>
    <n v="81566"/>
    <n v="77275"/>
    <n v="76896"/>
    <n v="77327.75"/>
    <x v="2"/>
  </r>
  <r>
    <x v="5"/>
    <n v="39447"/>
    <n v="37218"/>
    <n v="48474"/>
    <n v="69822"/>
    <n v="48740.25"/>
    <x v="2"/>
  </r>
  <r>
    <x v="6"/>
    <n v="158"/>
    <n v="144"/>
    <n v="176"/>
    <n v="140"/>
    <n v="154.5"/>
    <x v="1"/>
  </r>
  <r>
    <x v="7"/>
    <n v="2230"/>
    <n v="470"/>
    <n v="980"/>
    <n v="860"/>
    <n v="1135"/>
    <x v="3"/>
  </r>
  <r>
    <x v="8"/>
    <n v="26"/>
    <n v="22"/>
    <n v="18"/>
    <n v="22"/>
    <n v="22"/>
    <x v="4"/>
  </r>
  <r>
    <x v="9"/>
    <n v="1012"/>
    <n v="969"/>
    <n v="1090"/>
    <n v="1067"/>
    <n v="1034.5"/>
    <x v="3"/>
  </r>
  <r>
    <x v="10"/>
    <n v="1321"/>
    <n v="1353"/>
    <n v="1658"/>
    <n v="1930"/>
    <n v="1565.5"/>
    <x v="3"/>
  </r>
  <r>
    <x v="11"/>
    <n v="13411"/>
    <n v="13403"/>
    <n v="13975"/>
    <n v="15618"/>
    <n v="14101.75"/>
    <x v="5"/>
  </r>
  <r>
    <x v="12"/>
    <n v="83507"/>
    <n v="74954"/>
    <n v="76473"/>
    <n v="75252"/>
    <n v="77546.5"/>
    <x v="5"/>
  </r>
  <r>
    <x v="13"/>
    <n v="2913"/>
    <n v="2566"/>
    <n v="2478"/>
    <n v="5416"/>
    <n v="3343.25"/>
    <x v="6"/>
  </r>
  <r>
    <x v="14"/>
    <n v="4998"/>
    <n v="5007"/>
    <n v="5279"/>
    <n v="5259"/>
    <n v="5135.75"/>
    <x v="6"/>
  </r>
  <r>
    <x v="15"/>
    <n v="6039"/>
    <n v="5137"/>
    <n v="3925"/>
    <n v="6411"/>
    <n v="5378"/>
    <x v="3"/>
  </r>
  <r>
    <x v="16"/>
    <n v="324"/>
    <n v="253"/>
    <n v="364"/>
    <n v="492"/>
    <n v="358.25"/>
    <x v="7"/>
  </r>
  <r>
    <x v="17"/>
    <n v="2380"/>
    <n v="2323"/>
    <n v="1288"/>
    <n v="1642"/>
    <n v="1908.25"/>
    <x v="8"/>
  </r>
  <r>
    <x v="18"/>
    <n v="13884"/>
    <n v="14074"/>
    <n v="13757"/>
    <n v="17143"/>
    <n v="14714.5"/>
    <x v="9"/>
  </r>
  <r>
    <x v="19"/>
    <n v="4655"/>
    <n v="4518"/>
    <n v="4450"/>
    <n v="4388"/>
    <n v="4502.75"/>
    <x v="10"/>
  </r>
  <r>
    <x v="20"/>
    <n v="144"/>
    <n v="144"/>
    <n v="153"/>
    <n v="135"/>
    <n v="144"/>
    <x v="11"/>
  </r>
  <r>
    <x v="21"/>
    <n v="6522"/>
    <n v="5163"/>
    <n v="4019.9999999999995"/>
    <n v="3998"/>
    <n v="4925.75"/>
    <x v="8"/>
  </r>
  <r>
    <x v="22"/>
    <n v="39624"/>
    <n v="35449"/>
    <n v="35486"/>
    <n v="35558"/>
    <n v="36529.25"/>
    <x v="12"/>
  </r>
  <r>
    <x v="23"/>
    <n v="6238"/>
    <n v="5727"/>
    <n v="7686"/>
    <n v="14003"/>
    <n v="8413.5"/>
    <x v="13"/>
  </r>
  <r>
    <x v="24"/>
    <n v="42465"/>
    <n v="38786"/>
    <n v="37789"/>
    <n v="35094"/>
    <n v="38533.5"/>
    <x v="13"/>
  </r>
  <r>
    <x v="25"/>
    <n v="6837"/>
    <n v="5836"/>
    <n v="5374"/>
    <n v="5140"/>
    <n v="5796.75"/>
    <x v="0"/>
  </r>
  <r>
    <x v="26"/>
    <n v="51051"/>
    <n v="49466"/>
    <n v="49624"/>
    <n v="48915"/>
    <n v="49764"/>
    <x v="14"/>
  </r>
  <r>
    <x v="27"/>
    <n v="2637"/>
    <n v="2554"/>
    <n v="2670"/>
    <n v="3086"/>
    <n v="2736.75"/>
    <x v="15"/>
  </r>
  <r>
    <x v="28"/>
    <n v="6917"/>
    <n v="5367"/>
    <n v="5451"/>
    <n v="5446"/>
    <n v="5795.25"/>
    <x v="16"/>
  </r>
  <r>
    <x v="29"/>
    <n v="26632"/>
    <n v="26852"/>
    <n v="26485"/>
    <n v="23222"/>
    <n v="25797.75"/>
    <x v="17"/>
  </r>
  <r>
    <x v="30"/>
    <n v="15285"/>
    <n v="14096"/>
    <n v="17860"/>
    <n v="19158"/>
    <n v="16599.75"/>
    <x v="14"/>
  </r>
  <r>
    <x v="31"/>
    <n v="101829"/>
    <n v="109319"/>
    <n v="102787"/>
    <n v="80358"/>
    <n v="98573.25"/>
    <x v="1"/>
  </r>
  <r>
    <x v="32"/>
    <n v="26"/>
    <n v="52"/>
    <n v="30"/>
    <n v="48"/>
    <n v="39"/>
    <x v="18"/>
  </r>
  <r>
    <x v="33"/>
    <n v="18949"/>
    <n v="19682"/>
    <n v="19709"/>
    <n v="19623"/>
    <n v="19490.75"/>
    <x v="19"/>
  </r>
  <r>
    <x v="34"/>
    <n v="0"/>
    <n v="0"/>
    <n v="0"/>
    <n v="0"/>
    <n v="0"/>
    <x v="14"/>
  </r>
  <r>
    <x v="35"/>
    <n v="0"/>
    <n v="0"/>
    <n v="0"/>
    <n v="0"/>
    <n v="0"/>
    <x v="1"/>
  </r>
  <r>
    <x v="36"/>
    <n v="0"/>
    <n v="0"/>
    <n v="0"/>
    <n v="0"/>
    <n v="0"/>
    <x v="1"/>
  </r>
  <r>
    <x v="37"/>
    <n v="0"/>
    <n v="0"/>
    <n v="0"/>
    <n v="0"/>
    <n v="0"/>
    <x v="1"/>
  </r>
  <r>
    <x v="38"/>
    <n v="366"/>
    <n v="336"/>
    <n v="428"/>
    <n v="293"/>
    <n v="355.75"/>
    <x v="1"/>
  </r>
  <r>
    <x v="39"/>
    <n v="18678"/>
    <n v="17817"/>
    <n v="16764"/>
    <n v="16258"/>
    <n v="17379.25"/>
    <x v="18"/>
  </r>
  <r>
    <x v="40"/>
    <n v="0"/>
    <n v="0"/>
    <n v="0"/>
    <n v="54"/>
    <n v="13.5"/>
    <x v="20"/>
  </r>
  <r>
    <x v="41"/>
    <n v="168"/>
    <n v="185"/>
    <n v="198"/>
    <n v="191"/>
    <n v="185.5"/>
    <x v="1"/>
  </r>
  <r>
    <x v="42"/>
    <n v="40"/>
    <n v="37"/>
    <n v="61"/>
    <n v="55"/>
    <n v="48.25"/>
    <x v="4"/>
  </r>
  <r>
    <x v="43"/>
    <n v="12027"/>
    <n v="13601"/>
    <n v="11397"/>
    <n v="11532"/>
    <n v="12139.25"/>
    <x v="21"/>
  </r>
  <r>
    <x v="44"/>
    <n v="78768"/>
    <n v="78873"/>
    <n v="78684"/>
    <n v="78915"/>
    <n v="78810"/>
    <x v="21"/>
  </r>
  <r>
    <x v="45"/>
    <n v="25469"/>
    <n v="24645"/>
    <n v="29032"/>
    <n v="29329"/>
    <n v="27118.75"/>
    <x v="14"/>
  </r>
  <r>
    <x v="46"/>
    <n v="8330"/>
    <n v="11031"/>
    <n v="10989"/>
    <n v="10371"/>
    <n v="10180.25"/>
    <x v="6"/>
  </r>
  <r>
    <x v="47"/>
    <n v="4354"/>
    <n v="5191"/>
    <n v="4951"/>
    <n v="4779"/>
    <n v="4818.75"/>
    <x v="6"/>
  </r>
  <r>
    <x v="48"/>
    <n v="9757"/>
    <n v="8966"/>
    <n v="8917"/>
    <n v="9350"/>
    <n v="9247.5"/>
    <x v="18"/>
  </r>
  <r>
    <x v="49"/>
    <n v="207"/>
    <n v="219"/>
    <n v="201"/>
    <n v="226"/>
    <n v="213.25"/>
    <x v="22"/>
  </r>
  <r>
    <x v="50"/>
    <n v="2360"/>
    <n v="2353"/>
    <n v="1223"/>
    <n v="1170"/>
    <n v="1776.5"/>
    <x v="22"/>
  </r>
  <r>
    <x v="51"/>
    <n v="4671"/>
    <n v="4264"/>
    <n v="4111"/>
    <n v="4651"/>
    <n v="4424.25"/>
    <x v="7"/>
  </r>
  <r>
    <x v="52"/>
    <n v="0"/>
    <n v="0"/>
    <n v="0"/>
    <n v="0"/>
    <n v="0"/>
    <x v="21"/>
  </r>
  <r>
    <x v="53"/>
    <n v="6754"/>
    <n v="6202"/>
    <n v="6028"/>
    <n v="6035"/>
    <n v="6254.75"/>
    <x v="23"/>
  </r>
  <r>
    <x v="54"/>
    <n v="0"/>
    <n v="0"/>
    <n v="0"/>
    <n v="0"/>
    <n v="0"/>
    <x v="21"/>
  </r>
  <r>
    <x v="55"/>
    <n v="30466"/>
    <n v="31283"/>
    <n v="30855"/>
    <n v="30744"/>
    <n v="30837"/>
    <x v="24"/>
  </r>
  <r>
    <x v="56"/>
    <n v="16235"/>
    <n v="14995"/>
    <n v="14603"/>
    <n v="13364"/>
    <n v="14799.25"/>
    <x v="25"/>
  </r>
  <r>
    <x v="57"/>
    <n v="0"/>
    <n v="0"/>
    <n v="0"/>
    <n v="0"/>
    <n v="0"/>
    <x v="26"/>
  </r>
  <r>
    <x v="58"/>
    <n v="0"/>
    <n v="0"/>
    <n v="0"/>
    <n v="0"/>
    <n v="0"/>
    <x v="21"/>
  </r>
  <r>
    <x v="59"/>
    <n v="0"/>
    <n v="0"/>
    <n v="0"/>
    <n v="0"/>
    <n v="0"/>
    <x v="2"/>
  </r>
  <r>
    <x v="60"/>
    <n v="0"/>
    <n v="0"/>
    <n v="0"/>
    <n v="0"/>
    <n v="0"/>
    <x v="21"/>
  </r>
  <r>
    <x v="61"/>
    <n v="0"/>
    <n v="0"/>
    <n v="0"/>
    <n v="0"/>
    <n v="0"/>
    <x v="21"/>
  </r>
  <r>
    <x v="62"/>
    <n v="32695"/>
    <n v="29575"/>
    <n v="26894"/>
    <n v="25044"/>
    <n v="28552"/>
    <x v="27"/>
  </r>
  <r>
    <x v="63"/>
    <n v="30629"/>
    <n v="28921"/>
    <n v="28508"/>
    <n v="28305"/>
    <n v="29090.75"/>
    <x v="18"/>
  </r>
  <r>
    <x v="64"/>
    <n v="3323"/>
    <n v="2559"/>
    <n v="2024"/>
    <n v="1599"/>
    <n v="2376.25"/>
    <x v="28"/>
  </r>
  <r>
    <x v="65"/>
    <n v="31232"/>
    <n v="29951"/>
    <n v="30162"/>
    <n v="30748"/>
    <n v="30523.25"/>
    <x v="21"/>
  </r>
  <r>
    <x v="66"/>
    <n v="0"/>
    <n v="0"/>
    <n v="0"/>
    <n v="23312"/>
    <n v="5828"/>
    <x v="29"/>
  </r>
  <r>
    <x v="67"/>
    <n v="58448"/>
    <n v="58217"/>
    <n v="56774"/>
    <n v="53586"/>
    <n v="56756.25"/>
    <x v="30"/>
  </r>
  <r>
    <x v="68"/>
    <n v="17219"/>
    <n v="16647"/>
    <n v="16567"/>
    <n v="18393"/>
    <n v="17206.5"/>
    <x v="13"/>
  </r>
  <r>
    <x v="69"/>
    <n v="26529"/>
    <n v="30328"/>
    <n v="24613"/>
    <n v="32223.999999999996"/>
    <n v="28423.5"/>
    <x v="30"/>
  </r>
  <r>
    <x v="70"/>
    <n v="15601"/>
    <n v="14380"/>
    <n v="15271"/>
    <n v="14242"/>
    <n v="14873.5"/>
    <x v="25"/>
  </r>
  <r>
    <x v="71"/>
    <n v="0"/>
    <n v="0"/>
    <n v="0"/>
    <n v="0"/>
    <n v="0"/>
    <x v="14"/>
  </r>
  <r>
    <x v="72"/>
    <n v="6399"/>
    <n v="7018"/>
    <n v="6926"/>
    <n v="6635"/>
    <n v="6744.5"/>
    <x v="7"/>
  </r>
  <r>
    <x v="73"/>
    <n v="6603"/>
    <n v="6381"/>
    <n v="6253"/>
    <n v="6307"/>
    <n v="6386"/>
    <x v="14"/>
  </r>
  <r>
    <x v="74"/>
    <n v="14723"/>
    <n v="17564"/>
    <n v="17604"/>
    <n v="18437"/>
    <n v="17082"/>
    <x v="31"/>
  </r>
  <r>
    <x v="75"/>
    <n v="72314"/>
    <n v="63679"/>
    <n v="61294"/>
    <n v="70298"/>
    <n v="66896.25"/>
    <x v="31"/>
  </r>
  <r>
    <x v="76"/>
    <n v="2680"/>
    <n v="2825"/>
    <n v="2936"/>
    <n v="3257"/>
    <n v="2924.5"/>
    <x v="15"/>
  </r>
  <r>
    <x v="77"/>
    <n v="9104"/>
    <n v="8974"/>
    <n v="8656"/>
    <n v="9338"/>
    <n v="9018"/>
    <x v="21"/>
  </r>
  <r>
    <x v="78"/>
    <n v="8847"/>
    <n v="8471"/>
    <n v="9684"/>
    <n v="9339"/>
    <n v="9085.25"/>
    <x v="21"/>
  </r>
  <r>
    <x v="79"/>
    <n v="66245"/>
    <n v="60905"/>
    <n v="64667"/>
    <n v="64180.000000000007"/>
    <n v="63999.25"/>
    <x v="2"/>
  </r>
  <r>
    <x v="80"/>
    <n v="65456.999999999993"/>
    <n v="62736"/>
    <n v="57775"/>
    <n v="62822"/>
    <n v="62197.5"/>
    <x v="2"/>
  </r>
  <r>
    <x v="81"/>
    <n v="11296"/>
    <n v="12794"/>
    <n v="11205"/>
    <n v="10906"/>
    <n v="11550.25"/>
    <x v="2"/>
  </r>
  <r>
    <x v="82"/>
    <n v="0"/>
    <n v="0"/>
    <n v="0"/>
    <n v="0"/>
    <n v="0"/>
    <x v="18"/>
  </r>
  <r>
    <x v="83"/>
    <n v="21697"/>
    <n v="21750"/>
    <n v="22136"/>
    <n v="21663"/>
    <n v="21811.5"/>
    <x v="14"/>
  </r>
  <r>
    <x v="84"/>
    <n v="10076"/>
    <n v="10035"/>
    <n v="9829"/>
    <n v="9631"/>
    <n v="9892.75"/>
    <x v="7"/>
  </r>
  <r>
    <x v="85"/>
    <n v="12796"/>
    <n v="12828"/>
    <n v="13405"/>
    <n v="12690"/>
    <n v="12929.75"/>
    <x v="31"/>
  </r>
  <r>
    <x v="86"/>
    <n v="0"/>
    <n v="5543"/>
    <n v="6043"/>
    <n v="8504"/>
    <n v="5022.5"/>
    <x v="32"/>
  </r>
  <r>
    <x v="87"/>
    <n v="0"/>
    <n v="0"/>
    <n v="0"/>
    <n v="0"/>
    <n v="0"/>
    <x v="31"/>
  </r>
  <r>
    <x v="88"/>
    <n v="42850"/>
    <n v="42876"/>
    <n v="33884"/>
    <n v="52930"/>
    <n v="43135"/>
    <x v="2"/>
  </r>
  <r>
    <x v="89"/>
    <n v="11420"/>
    <n v="8842"/>
    <n v="9754"/>
    <n v="11401"/>
    <n v="10354.25"/>
    <x v="1"/>
  </r>
  <r>
    <x v="90"/>
    <n v="16959"/>
    <n v="13589"/>
    <n v="14413"/>
    <n v="14568"/>
    <n v="14882.25"/>
    <x v="1"/>
  </r>
  <r>
    <x v="91"/>
    <n v="19216"/>
    <n v="21638"/>
    <n v="19946"/>
    <n v="16785"/>
    <n v="19396.25"/>
    <x v="33"/>
  </r>
  <r>
    <x v="92"/>
    <n v="16924"/>
    <n v="17957"/>
    <n v="18496"/>
    <n v="16197"/>
    <n v="17393.5"/>
    <x v="14"/>
  </r>
  <r>
    <x v="93"/>
    <n v="13769"/>
    <n v="14118"/>
    <n v="14192"/>
    <n v="14143"/>
    <n v="14055.5"/>
    <x v="14"/>
  </r>
  <r>
    <x v="94"/>
    <n v="4727"/>
    <n v="4206"/>
    <n v="4602"/>
    <n v="4433"/>
    <n v="4492"/>
    <x v="34"/>
  </r>
  <r>
    <x v="95"/>
    <n v="0"/>
    <n v="0"/>
    <n v="0"/>
    <n v="0"/>
    <n v="0"/>
    <x v="35"/>
  </r>
  <r>
    <x v="96"/>
    <n v="0"/>
    <n v="0"/>
    <n v="0"/>
    <n v="0"/>
    <n v="0"/>
    <x v="35"/>
  </r>
  <r>
    <x v="97"/>
    <n v="337"/>
    <n v="181"/>
    <n v="502"/>
    <n v="584"/>
    <n v="401"/>
    <x v="4"/>
  </r>
  <r>
    <x v="98"/>
    <n v="2610"/>
    <n v="2581"/>
    <n v="7226"/>
    <n v="2418"/>
    <n v="3708.75"/>
    <x v="35"/>
  </r>
  <r>
    <x v="99"/>
    <n v="0"/>
    <n v="0"/>
    <n v="0"/>
    <n v="0"/>
    <n v="0"/>
    <x v="35"/>
  </r>
  <r>
    <x v="100"/>
    <n v="44174"/>
    <n v="42991"/>
    <n v="41386"/>
    <n v="41543"/>
    <n v="42523.5"/>
    <x v="18"/>
  </r>
  <r>
    <x v="101"/>
    <n v="2539"/>
    <n v="2775"/>
    <n v="3214"/>
    <n v="2910"/>
    <n v="2859.5"/>
    <x v="9"/>
  </r>
  <r>
    <x v="102"/>
    <n v="40801"/>
    <n v="42538"/>
    <n v="28244"/>
    <n v="48350"/>
    <n v="39983.25"/>
    <x v="18"/>
  </r>
  <r>
    <x v="103"/>
    <n v="3100"/>
    <n v="4094.9999999999995"/>
    <n v="4430"/>
    <n v="2909"/>
    <n v="3633.5"/>
    <x v="9"/>
  </r>
  <r>
    <x v="104"/>
    <n v="30547"/>
    <n v="30571"/>
    <n v="30284"/>
    <n v="32012.999999999996"/>
    <n v="30853.75"/>
    <x v="36"/>
  </r>
  <r>
    <x v="105"/>
    <n v="19002"/>
    <n v="20350"/>
    <n v="21678"/>
    <n v="18329"/>
    <n v="19839.75"/>
    <x v="36"/>
  </r>
  <r>
    <x v="106"/>
    <n v="38002"/>
    <n v="37531"/>
    <n v="38786"/>
    <n v="36959"/>
    <n v="37819.5"/>
    <x v="1"/>
  </r>
  <r>
    <x v="107"/>
    <n v="236769"/>
    <n v="217501"/>
    <n v="191692"/>
    <n v="201241"/>
    <n v="211800.75"/>
    <x v="1"/>
  </r>
  <r>
    <x v="108"/>
    <n v="0"/>
    <n v="0"/>
    <n v="0"/>
    <n v="0"/>
    <n v="0"/>
    <x v="31"/>
  </r>
  <r>
    <x v="109"/>
    <n v="14414"/>
    <n v="13981"/>
    <n v="14136"/>
    <n v="14740"/>
    <n v="14317.75"/>
    <x v="6"/>
  </r>
  <r>
    <x v="110"/>
    <n v="9631"/>
    <n v="9367"/>
    <n v="9646"/>
    <n v="9340"/>
    <n v="9496"/>
    <x v="24"/>
  </r>
  <r>
    <x v="111"/>
    <n v="15672"/>
    <n v="15378"/>
    <n v="17621"/>
    <n v="18179"/>
    <n v="16712.5"/>
    <x v="37"/>
  </r>
  <r>
    <x v="112"/>
    <n v="35915"/>
    <n v="38368"/>
    <n v="37700"/>
    <n v="39062"/>
    <n v="37761.25"/>
    <x v="37"/>
  </r>
  <r>
    <x v="113"/>
    <n v="2639"/>
    <n v="2703"/>
    <n v="2492"/>
    <n v="2399"/>
    <n v="2558.25"/>
    <x v="37"/>
  </r>
  <r>
    <x v="114"/>
    <n v="3453"/>
    <n v="3528"/>
    <n v="3895"/>
    <n v="6163"/>
    <n v="4259.75"/>
    <x v="1"/>
  </r>
  <r>
    <x v="115"/>
    <n v="3520"/>
    <n v="3682"/>
    <n v="5207"/>
    <n v="3813"/>
    <n v="4055.5"/>
    <x v="1"/>
  </r>
  <r>
    <x v="116"/>
    <n v="0"/>
    <n v="0"/>
    <n v="0"/>
    <n v="29991"/>
    <n v="7497.75"/>
    <x v="17"/>
  </r>
  <r>
    <x v="117"/>
    <n v="0"/>
    <n v="0"/>
    <n v="0"/>
    <n v="0"/>
    <n v="0"/>
    <x v="2"/>
  </r>
  <r>
    <x v="118"/>
    <n v="1522"/>
    <n v="1455"/>
    <n v="1429"/>
    <n v="1469"/>
    <n v="1468.75"/>
    <x v="20"/>
  </r>
  <r>
    <x v="119"/>
    <n v="22485"/>
    <n v="23053"/>
    <n v="23206"/>
    <n v="23474"/>
    <n v="23054.5"/>
    <x v="14"/>
  </r>
  <r>
    <x v="120"/>
    <n v="8914"/>
    <n v="9167"/>
    <n v="8939"/>
    <n v="24435"/>
    <n v="12863.75"/>
    <x v="14"/>
  </r>
  <r>
    <x v="121"/>
    <n v="9438"/>
    <n v="10350"/>
    <n v="9391"/>
    <n v="11797"/>
    <n v="10244"/>
    <x v="14"/>
  </r>
  <r>
    <x v="122"/>
    <n v="9429"/>
    <n v="9576"/>
    <n v="9067"/>
    <n v="8770"/>
    <n v="9210.5"/>
    <x v="14"/>
  </r>
  <r>
    <x v="123"/>
    <n v="0"/>
    <n v="0"/>
    <n v="0"/>
    <n v="0"/>
    <n v="0"/>
    <x v="31"/>
  </r>
  <r>
    <x v="124"/>
    <n v="13634"/>
    <n v="10413"/>
    <n v="10878"/>
    <n v="10042"/>
    <n v="11241.75"/>
    <x v="14"/>
  </r>
  <r>
    <x v="125"/>
    <n v="35433"/>
    <n v="34356"/>
    <n v="34753"/>
    <n v="34752"/>
    <n v="34823.5"/>
    <x v="26"/>
  </r>
  <r>
    <x v="126"/>
    <n v="2284"/>
    <n v="54"/>
    <n v="1327"/>
    <n v="1941"/>
    <n v="1401.5"/>
    <x v="38"/>
  </r>
  <r>
    <x v="127"/>
    <n v="0"/>
    <n v="0"/>
    <n v="0"/>
    <n v="0"/>
    <n v="0"/>
    <x v="3"/>
  </r>
  <r>
    <x v="128"/>
    <n v="22553"/>
    <n v="21326"/>
    <n v="23334"/>
    <n v="21101"/>
    <n v="22078.5"/>
    <x v="14"/>
  </r>
  <r>
    <x v="129"/>
    <n v="0"/>
    <n v="0"/>
    <n v="0"/>
    <n v="0"/>
    <n v="0"/>
    <x v="2"/>
  </r>
  <r>
    <x v="130"/>
    <n v="1274"/>
    <n v="2349"/>
    <n v="1374"/>
    <n v="1618"/>
    <n v="1653.75"/>
    <x v="7"/>
  </r>
  <r>
    <x v="131"/>
    <n v="15778"/>
    <n v="15749"/>
    <n v="15529"/>
    <n v="17154"/>
    <n v="16052.5"/>
    <x v="21"/>
  </r>
  <r>
    <x v="132"/>
    <n v="7107"/>
    <n v="5014"/>
    <n v="4059.9999999999995"/>
    <n v="3850"/>
    <n v="5007.75"/>
    <x v="2"/>
  </r>
  <r>
    <x v="133"/>
    <n v="5052"/>
    <n v="4120"/>
    <n v="3660"/>
    <n v="3049"/>
    <n v="3970.25"/>
    <x v="2"/>
  </r>
  <r>
    <x v="134"/>
    <n v="25360"/>
    <n v="30512"/>
    <n v="28630"/>
    <n v="28920"/>
    <n v="28355.5"/>
    <x v="14"/>
  </r>
  <r>
    <x v="135"/>
    <n v="0"/>
    <n v="0"/>
    <n v="0"/>
    <n v="0"/>
    <n v="0"/>
    <x v="8"/>
  </r>
  <r>
    <x v="136"/>
    <n v="7997"/>
    <n v="7997"/>
    <n v="43"/>
    <n v="6206"/>
    <n v="5560.75"/>
    <x v="39"/>
  </r>
  <r>
    <x v="137"/>
    <n v="199"/>
    <n v="153"/>
    <n v="519"/>
    <n v="540"/>
    <n v="352.75"/>
    <x v="4"/>
  </r>
  <r>
    <x v="138"/>
    <n v="1414"/>
    <n v="1377"/>
    <n v="1353"/>
    <n v="1354"/>
    <n v="1374.5"/>
    <x v="20"/>
  </r>
  <r>
    <x v="139"/>
    <n v="0"/>
    <n v="0"/>
    <n v="0"/>
    <n v="0"/>
    <n v="0"/>
    <x v="33"/>
  </r>
  <r>
    <x v="140"/>
    <n v="2107"/>
    <n v="2017"/>
    <n v="1733"/>
    <n v="2"/>
    <n v="1464.75"/>
    <x v="31"/>
  </r>
  <r>
    <x v="141"/>
    <n v="7414"/>
    <n v="7377"/>
    <n v="7409"/>
    <n v="5302"/>
    <n v="6875.5"/>
    <x v="14"/>
  </r>
  <r>
    <x v="142"/>
    <n v="21240"/>
    <n v="24174"/>
    <n v="23765"/>
    <n v="19141"/>
    <n v="22080"/>
    <x v="40"/>
  </r>
  <r>
    <x v="143"/>
    <n v="294"/>
    <n v="301"/>
    <n v="340"/>
    <n v="414"/>
    <n v="337.25"/>
    <x v="41"/>
  </r>
  <r>
    <x v="144"/>
    <n v="12984"/>
    <n v="13166"/>
    <n v="13287"/>
    <n v="13476"/>
    <n v="13228.25"/>
    <x v="21"/>
  </r>
  <r>
    <x v="145"/>
    <n v="17808"/>
    <n v="18869"/>
    <n v="17304"/>
    <n v="17730"/>
    <n v="17927.75"/>
    <x v="21"/>
  </r>
  <r>
    <x v="146"/>
    <n v="0"/>
    <n v="0"/>
    <n v="0"/>
    <n v="9277"/>
    <n v="2319.25"/>
    <x v="1"/>
  </r>
  <r>
    <x v="147"/>
    <n v="0"/>
    <n v="0"/>
    <n v="0"/>
    <n v="9531"/>
    <n v="2382.75"/>
    <x v="1"/>
  </r>
  <r>
    <x v="148"/>
    <n v="0"/>
    <n v="0"/>
    <n v="0"/>
    <n v="0"/>
    <n v="0"/>
    <x v="0"/>
  </r>
  <r>
    <x v="149"/>
    <n v="55025"/>
    <n v="48674"/>
    <n v="50915"/>
    <n v="48949"/>
    <n v="50890.75"/>
    <x v="2"/>
  </r>
  <r>
    <x v="150"/>
    <n v="8711"/>
    <n v="8235"/>
    <n v="23300"/>
    <n v="23963"/>
    <n v="16052.25"/>
    <x v="2"/>
  </r>
  <r>
    <x v="151"/>
    <n v="4563"/>
    <n v="4603"/>
    <n v="4573"/>
    <n v="4525"/>
    <n v="4566"/>
    <x v="42"/>
  </r>
  <r>
    <x v="152"/>
    <n v="0"/>
    <n v="0"/>
    <n v="0"/>
    <n v="9293"/>
    <n v="2323.25"/>
    <x v="20"/>
  </r>
  <r>
    <x v="153"/>
    <n v="53380"/>
    <n v="52825"/>
    <n v="51894"/>
    <n v="49255"/>
    <n v="51838.5"/>
    <x v="17"/>
  </r>
  <r>
    <x v="154"/>
    <n v="0"/>
    <n v="0"/>
    <n v="0"/>
    <n v="3853"/>
    <n v="963.25"/>
    <x v="20"/>
  </r>
  <r>
    <x v="155"/>
    <n v="23113"/>
    <n v="21268"/>
    <n v="21171"/>
    <n v="21434"/>
    <n v="21746.5"/>
    <x v="14"/>
  </r>
  <r>
    <x v="156"/>
    <n v="1590"/>
    <n v="1610"/>
    <n v="2330"/>
    <n v="2340"/>
    <n v="1967.5"/>
    <x v="3"/>
  </r>
  <r>
    <x v="157"/>
    <n v="32572.000000000004"/>
    <n v="31868"/>
    <n v="31551"/>
    <n v="31161"/>
    <n v="31788"/>
    <x v="14"/>
  </r>
  <r>
    <x v="158"/>
    <n v="8002.0000000000009"/>
    <n v="7779"/>
    <n v="7873"/>
    <n v="7580"/>
    <n v="7808.5"/>
    <x v="14"/>
  </r>
  <r>
    <x v="159"/>
    <n v="9819"/>
    <n v="9238"/>
    <n v="8933"/>
    <n v="8539"/>
    <n v="9132.25"/>
    <x v="17"/>
  </r>
  <r>
    <x v="160"/>
    <n v="3309"/>
    <n v="3265"/>
    <n v="3328"/>
    <n v="3389"/>
    <n v="3322.75"/>
    <x v="14"/>
  </r>
  <r>
    <x v="161"/>
    <n v="0"/>
    <n v="0"/>
    <n v="0"/>
    <n v="0"/>
    <n v="0"/>
    <x v="2"/>
  </r>
  <r>
    <x v="162"/>
    <n v="2588"/>
    <n v="2807"/>
    <n v="3002"/>
    <n v="2263"/>
    <n v="2665"/>
    <x v="43"/>
  </r>
  <r>
    <x v="163"/>
    <n v="569"/>
    <n v="315"/>
    <n v="154"/>
    <n v="1051"/>
    <n v="522.25"/>
    <x v="44"/>
  </r>
  <r>
    <x v="164"/>
    <n v="28362"/>
    <n v="26623"/>
    <n v="28518"/>
    <n v="27027"/>
    <n v="27632.5"/>
    <x v="25"/>
  </r>
  <r>
    <x v="165"/>
    <n v="3238"/>
    <n v="2743"/>
    <n v="3250"/>
    <n v="3196"/>
    <n v="3106.75"/>
    <x v="33"/>
  </r>
  <r>
    <x v="166"/>
    <n v="125"/>
    <n v="127"/>
    <n v="126"/>
    <n v="124"/>
    <n v="125.5"/>
    <x v="45"/>
  </r>
  <r>
    <x v="167"/>
    <n v="10085"/>
    <n v="9714"/>
    <n v="9746"/>
    <n v="9845"/>
    <n v="9847.5"/>
    <x v="14"/>
  </r>
  <r>
    <x v="168"/>
    <n v="0"/>
    <n v="0"/>
    <n v="0"/>
    <n v="0"/>
    <n v="0"/>
    <x v="21"/>
  </r>
  <r>
    <x v="169"/>
    <n v="15692"/>
    <n v="15160"/>
    <n v="16091.000000000002"/>
    <n v="15767"/>
    <n v="15677.5"/>
    <x v="9"/>
  </r>
  <r>
    <x v="170"/>
    <n v="19915"/>
    <n v="19321"/>
    <n v="20884"/>
    <n v="20911"/>
    <n v="20257.75"/>
    <x v="16"/>
  </r>
  <r>
    <x v="171"/>
    <n v="2269"/>
    <n v="1602"/>
    <n v="2266"/>
    <n v="2246"/>
    <n v="2095.75"/>
    <x v="8"/>
  </r>
  <r>
    <x v="172"/>
    <n v="2659"/>
    <n v="1459"/>
    <n v="2000"/>
    <n v="1995"/>
    <n v="2028.25"/>
    <x v="8"/>
  </r>
  <r>
    <x v="173"/>
    <n v="2434"/>
    <n v="1397"/>
    <n v="1827"/>
    <n v="1893"/>
    <n v="1887.75"/>
    <x v="8"/>
  </r>
  <r>
    <x v="174"/>
    <n v="780"/>
    <n v="820"/>
    <n v="1000"/>
    <n v="2360"/>
    <n v="1240"/>
    <x v="3"/>
  </r>
  <r>
    <x v="175"/>
    <n v="1682"/>
    <n v="1776"/>
    <n v="1591"/>
    <n v="2000"/>
    <n v="1762.25"/>
    <x v="22"/>
  </r>
  <r>
    <x v="176"/>
    <n v="1060"/>
    <n v="1139"/>
    <n v="1188"/>
    <n v="1117"/>
    <n v="1126"/>
    <x v="14"/>
  </r>
  <r>
    <x v="177"/>
    <n v="3639"/>
    <n v="3212"/>
    <n v="4010"/>
    <n v="3588"/>
    <n v="3612.25"/>
    <x v="33"/>
  </r>
  <r>
    <x v="178"/>
    <n v="7372"/>
    <n v="6534"/>
    <n v="7156"/>
    <n v="6313"/>
    <n v="6843.75"/>
    <x v="33"/>
  </r>
  <r>
    <x v="179"/>
    <n v="5629"/>
    <n v="5651"/>
    <n v="5732"/>
    <n v="5745"/>
    <n v="5689.25"/>
    <x v="14"/>
  </r>
  <r>
    <x v="180"/>
    <n v="5205"/>
    <n v="5115"/>
    <n v="4234"/>
    <n v="4457"/>
    <n v="4752.75"/>
    <x v="46"/>
  </r>
  <r>
    <x v="181"/>
    <n v="4671"/>
    <n v="4623"/>
    <n v="4048"/>
    <n v="4485"/>
    <n v="4456.75"/>
    <x v="46"/>
  </r>
  <r>
    <x v="182"/>
    <n v="0"/>
    <n v="123"/>
    <n v="2939"/>
    <n v="2977"/>
    <n v="1509.75"/>
    <x v="22"/>
  </r>
  <r>
    <x v="183"/>
    <n v="30841"/>
    <n v="28451"/>
    <n v="32519"/>
    <n v="32676.000000000004"/>
    <n v="31121.75"/>
    <x v="2"/>
  </r>
  <r>
    <x v="184"/>
    <n v="0"/>
    <n v="0"/>
    <n v="0"/>
    <n v="0"/>
    <n v="0"/>
    <x v="22"/>
  </r>
  <r>
    <x v="185"/>
    <n v="310"/>
    <n v="307"/>
    <n v="309"/>
    <n v="301"/>
    <n v="306.75"/>
    <x v="7"/>
  </r>
  <r>
    <x v="186"/>
    <n v="7211"/>
    <n v="6853"/>
    <n v="6824"/>
    <n v="6424"/>
    <n v="6828"/>
    <x v="27"/>
  </r>
  <r>
    <x v="187"/>
    <n v="73844"/>
    <n v="69172"/>
    <n v="70811"/>
    <n v="68346"/>
    <n v="70543.25"/>
    <x v="2"/>
  </r>
  <r>
    <x v="188"/>
    <n v="20267"/>
    <n v="19499"/>
    <n v="18026"/>
    <n v="15807"/>
    <n v="18399.75"/>
    <x v="14"/>
  </r>
  <r>
    <x v="189"/>
    <n v="0"/>
    <n v="0"/>
    <n v="0"/>
    <n v="0"/>
    <n v="0"/>
    <x v="2"/>
  </r>
  <r>
    <x v="190"/>
    <n v="24550"/>
    <n v="24786"/>
    <n v="23764"/>
    <n v="26386"/>
    <n v="24871.5"/>
    <x v="2"/>
  </r>
  <r>
    <x v="191"/>
    <n v="4967"/>
    <n v="4822"/>
    <n v="4400"/>
    <n v="1961"/>
    <n v="4037.5"/>
    <x v="15"/>
  </r>
  <r>
    <x v="192"/>
    <n v="94"/>
    <n v="92"/>
    <n v="71"/>
    <n v="73"/>
    <n v="82.5"/>
    <x v="47"/>
  </r>
  <r>
    <x v="193"/>
    <n v="129506"/>
    <n v="125215"/>
    <n v="132061"/>
    <n v="136901"/>
    <n v="130920.75"/>
    <x v="2"/>
  </r>
  <r>
    <x v="194"/>
    <n v="78997"/>
    <n v="87581"/>
    <n v="99071"/>
    <n v="91980"/>
    <n v="89407.25"/>
    <x v="2"/>
  </r>
  <r>
    <x v="195"/>
    <n v="10182"/>
    <n v="9964"/>
    <n v="9972"/>
    <n v="9938"/>
    <n v="10014"/>
    <x v="21"/>
  </r>
  <r>
    <x v="196"/>
    <n v="1409"/>
    <n v="1422"/>
    <n v="1447"/>
    <n v="1448"/>
    <n v="1431.5"/>
    <x v="22"/>
  </r>
  <r>
    <x v="197"/>
    <n v="32514.000000000004"/>
    <n v="33395"/>
    <n v="34959"/>
    <n v="33381"/>
    <n v="33562.25"/>
    <x v="40"/>
  </r>
  <r>
    <x v="198"/>
    <n v="37131"/>
    <n v="35195"/>
    <n v="37559"/>
    <n v="30481"/>
    <n v="35091.5"/>
    <x v="27"/>
  </r>
  <r>
    <x v="199"/>
    <n v="2442"/>
    <n v="2168"/>
    <n v="3613"/>
    <n v="4466"/>
    <n v="3172.25"/>
    <x v="7"/>
  </r>
  <r>
    <x v="200"/>
    <n v="1950"/>
    <n v="2259"/>
    <n v="4244"/>
    <n v="4536"/>
    <n v="3247.25"/>
    <x v="7"/>
  </r>
  <r>
    <x v="201"/>
    <n v="61553"/>
    <n v="58427"/>
    <n v="61936"/>
    <n v="62739"/>
    <n v="61163.75"/>
    <x v="2"/>
  </r>
  <r>
    <x v="202"/>
    <n v="30919"/>
    <n v="29489"/>
    <n v="58728"/>
    <n v="77352"/>
    <n v="49122"/>
    <x v="2"/>
  </r>
  <r>
    <x v="203"/>
    <n v="14453"/>
    <n v="13407"/>
    <n v="13768"/>
    <n v="14357"/>
    <n v="13996.25"/>
    <x v="27"/>
  </r>
  <r>
    <x v="204"/>
    <n v="24988"/>
    <n v="23477"/>
    <n v="22400"/>
    <n v="20957"/>
    <n v="22955.5"/>
    <x v="27"/>
  </r>
  <r>
    <x v="205"/>
    <n v="36"/>
    <n v="132"/>
    <n v="33"/>
    <n v="16"/>
    <n v="54.25"/>
    <x v="27"/>
  </r>
  <r>
    <x v="206"/>
    <n v="0"/>
    <n v="0"/>
    <n v="0"/>
    <n v="0"/>
    <n v="0"/>
    <x v="22"/>
  </r>
  <r>
    <x v="207"/>
    <n v="108"/>
    <n v="522"/>
    <n v="0"/>
    <n v="0"/>
    <n v="157.5"/>
    <x v="22"/>
  </r>
  <r>
    <x v="208"/>
    <n v="0"/>
    <n v="0"/>
    <n v="0"/>
    <n v="0"/>
    <n v="0"/>
    <x v="32"/>
  </r>
  <r>
    <x v="209"/>
    <n v="0"/>
    <n v="0"/>
    <n v="0"/>
    <n v="0"/>
    <n v="0"/>
    <x v="2"/>
  </r>
  <r>
    <x v="210"/>
    <n v="0"/>
    <n v="0"/>
    <n v="0"/>
    <n v="0"/>
    <n v="0"/>
    <x v="2"/>
  </r>
  <r>
    <x v="211"/>
    <n v="15383"/>
    <n v="14741"/>
    <n v="21292"/>
    <n v="22419"/>
    <n v="18458.75"/>
    <x v="6"/>
  </r>
  <r>
    <x v="212"/>
    <n v="14889"/>
    <n v="14141"/>
    <n v="14261"/>
    <n v="0"/>
    <n v="10822.75"/>
    <x v="6"/>
  </r>
  <r>
    <x v="213"/>
    <n v="35296"/>
    <n v="34440"/>
    <n v="35962"/>
    <n v="38266"/>
    <n v="35991"/>
    <x v="18"/>
  </r>
  <r>
    <x v="214"/>
    <n v="15996"/>
    <n v="16209"/>
    <n v="16070"/>
    <n v="16743"/>
    <n v="16254.5"/>
    <x v="14"/>
  </r>
  <r>
    <x v="215"/>
    <n v="3307"/>
    <n v="4335"/>
    <n v="4540"/>
    <n v="4191"/>
    <n v="4093.25"/>
    <x v="22"/>
  </r>
  <r>
    <x v="216"/>
    <n v="0"/>
    <n v="0"/>
    <n v="0"/>
    <n v="0"/>
    <n v="0"/>
    <x v="2"/>
  </r>
  <r>
    <x v="217"/>
    <n v="0"/>
    <n v="0"/>
    <n v="0"/>
    <n v="0"/>
    <n v="0"/>
    <x v="31"/>
  </r>
  <r>
    <x v="218"/>
    <n v="6778"/>
    <n v="8475"/>
    <n v="5997"/>
    <n v="6630"/>
    <n v="6970"/>
    <x v="48"/>
  </r>
  <r>
    <x v="219"/>
    <n v="55183"/>
    <n v="56474"/>
    <n v="57855"/>
    <n v="62860"/>
    <n v="58093"/>
    <x v="20"/>
  </r>
  <r>
    <x v="220"/>
    <n v="13555"/>
    <n v="13212"/>
    <n v="12701"/>
    <n v="12292"/>
    <n v="12940"/>
    <x v="20"/>
  </r>
  <r>
    <x v="221"/>
    <n v="0"/>
    <n v="0"/>
    <n v="0"/>
    <n v="0"/>
    <n v="0"/>
    <x v="2"/>
  </r>
  <r>
    <x v="222"/>
    <n v="7395"/>
    <n v="6652"/>
    <n v="7102"/>
    <n v="6612"/>
    <n v="6940.25"/>
    <x v="0"/>
  </r>
  <r>
    <x v="223"/>
    <n v="51360"/>
    <n v="47904"/>
    <n v="46209"/>
    <n v="44558"/>
    <n v="47507.75"/>
    <x v="2"/>
  </r>
  <r>
    <x v="224"/>
    <n v="5309"/>
    <n v="4771"/>
    <n v="3993"/>
    <n v="2185"/>
    <n v="4064.5"/>
    <x v="15"/>
  </r>
  <r>
    <x v="225"/>
    <n v="220"/>
    <n v="170"/>
    <n v="1490"/>
    <n v="1780"/>
    <n v="915"/>
    <x v="49"/>
  </r>
  <r>
    <x v="226"/>
    <n v="63105"/>
    <n v="57142"/>
    <n v="57551"/>
    <n v="58028"/>
    <n v="58956.5"/>
    <x v="2"/>
  </r>
  <r>
    <x v="227"/>
    <n v="0"/>
    <n v="0"/>
    <n v="0"/>
    <n v="0"/>
    <n v="0"/>
    <x v="1"/>
  </r>
  <r>
    <x v="228"/>
    <n v="0"/>
    <n v="0"/>
    <n v="0"/>
    <n v="0"/>
    <n v="0"/>
    <x v="2"/>
  </r>
  <r>
    <x v="229"/>
    <n v="15458"/>
    <n v="14516"/>
    <n v="13545"/>
    <n v="13477"/>
    <n v="14249"/>
    <x v="14"/>
  </r>
  <r>
    <x v="230"/>
    <n v="44921"/>
    <n v="39453"/>
    <n v="39688"/>
    <n v="38815"/>
    <n v="40719.25"/>
    <x v="14"/>
  </r>
  <r>
    <x v="231"/>
    <n v="0"/>
    <n v="0"/>
    <n v="0"/>
    <n v="0"/>
    <n v="0"/>
    <x v="2"/>
  </r>
  <r>
    <x v="232"/>
    <n v="3818"/>
    <n v="4062.9999999999995"/>
    <n v="3528"/>
    <n v="3970"/>
    <n v="3844.75"/>
    <x v="22"/>
  </r>
  <r>
    <x v="233"/>
    <n v="0"/>
    <n v="0"/>
    <n v="0"/>
    <n v="0"/>
    <n v="0"/>
    <x v="2"/>
  </r>
  <r>
    <x v="234"/>
    <n v="33707"/>
    <n v="33002"/>
    <n v="31404"/>
    <n v="31051"/>
    <n v="32291"/>
    <x v="0"/>
  </r>
  <r>
    <x v="235"/>
    <n v="77"/>
    <n v="72"/>
    <n v="81"/>
    <n v="85"/>
    <n v="78.75"/>
    <x v="32"/>
  </r>
  <r>
    <x v="236"/>
    <n v="2376"/>
    <n v="2113"/>
    <n v="2019.0000000000002"/>
    <n v="1875"/>
    <n v="2095.75"/>
    <x v="0"/>
  </r>
  <r>
    <x v="237"/>
    <n v="1176"/>
    <n v="10"/>
    <n v="18"/>
    <n v="5"/>
    <n v="302.25"/>
    <x v="32"/>
  </r>
  <r>
    <x v="238"/>
    <n v="964"/>
    <n v="927"/>
    <n v="682"/>
    <n v="818"/>
    <n v="847.75"/>
    <x v="24"/>
  </r>
  <r>
    <x v="239"/>
    <n v="51635"/>
    <n v="50264"/>
    <n v="46479"/>
    <n v="46212"/>
    <n v="48647.5"/>
    <x v="21"/>
  </r>
  <r>
    <x v="240"/>
    <n v="275"/>
    <n v="243"/>
    <n v="235"/>
    <n v="240"/>
    <n v="248.25"/>
    <x v="32"/>
  </r>
  <r>
    <x v="241"/>
    <n v="5414"/>
    <n v="4375"/>
    <n v="4790"/>
    <n v="5354"/>
    <n v="4983.25"/>
    <x v="33"/>
  </r>
  <r>
    <x v="242"/>
    <n v="3051"/>
    <n v="3374"/>
    <n v="3159"/>
    <n v="3158"/>
    <n v="3185.5"/>
    <x v="32"/>
  </r>
  <r>
    <x v="243"/>
    <n v="19595"/>
    <n v="16024"/>
    <n v="17176"/>
    <n v="14934"/>
    <n v="16932.25"/>
    <x v="14"/>
  </r>
  <r>
    <x v="244"/>
    <n v="28607"/>
    <n v="27119"/>
    <n v="27778"/>
    <n v="27059"/>
    <n v="27640.75"/>
    <x v="0"/>
  </r>
  <r>
    <x v="245"/>
    <n v="0"/>
    <n v="0"/>
    <n v="0"/>
    <n v="0"/>
    <n v="0"/>
    <x v="21"/>
  </r>
  <r>
    <x v="246"/>
    <n v="3256"/>
    <n v="3647"/>
    <n v="3664"/>
    <n v="5193"/>
    <n v="3940"/>
    <x v="15"/>
  </r>
  <r>
    <x v="247"/>
    <n v="18330"/>
    <n v="17677"/>
    <n v="17529"/>
    <n v="17281"/>
    <n v="17704.25"/>
    <x v="19"/>
  </r>
  <r>
    <x v="248"/>
    <n v="717"/>
    <n v="606"/>
    <n v="674"/>
    <n v="491"/>
    <n v="622"/>
    <x v="33"/>
  </r>
  <r>
    <x v="249"/>
    <n v="18148"/>
    <n v="18003"/>
    <n v="18117"/>
    <n v="18566"/>
    <n v="18208.5"/>
    <x v="50"/>
  </r>
  <r>
    <x v="250"/>
    <n v="3460"/>
    <n v="3706"/>
    <n v="4381"/>
    <n v="4302"/>
    <n v="3962.25"/>
    <x v="15"/>
  </r>
  <r>
    <x v="251"/>
    <n v="0"/>
    <n v="0"/>
    <n v="0"/>
    <n v="0"/>
    <n v="0"/>
    <x v="21"/>
  </r>
  <r>
    <x v="252"/>
    <n v="3896"/>
    <n v="3847"/>
    <n v="6085"/>
    <n v="3970"/>
    <n v="4449.5"/>
    <x v="27"/>
  </r>
  <r>
    <x v="253"/>
    <n v="0"/>
    <n v="0"/>
    <n v="0"/>
    <n v="0"/>
    <n v="0"/>
    <x v="2"/>
  </r>
  <r>
    <x v="254"/>
    <n v="0"/>
    <n v="0"/>
    <n v="0"/>
    <n v="0"/>
    <n v="0"/>
    <x v="2"/>
  </r>
  <r>
    <x v="255"/>
    <n v="0"/>
    <n v="0"/>
    <n v="0"/>
    <n v="274"/>
    <n v="68.5"/>
    <x v="29"/>
  </r>
  <r>
    <x v="256"/>
    <n v="29677"/>
    <n v="29378"/>
    <n v="30882"/>
    <n v="30178"/>
    <n v="30028.75"/>
    <x v="29"/>
  </r>
  <r>
    <x v="257"/>
    <n v="0"/>
    <n v="347"/>
    <n v="390"/>
    <n v="320"/>
    <n v="264.25"/>
    <x v="32"/>
  </r>
  <r>
    <x v="258"/>
    <n v="508"/>
    <n v="525"/>
    <n v="542"/>
    <n v="567"/>
    <n v="535.5"/>
    <x v="51"/>
  </r>
  <r>
    <x v="259"/>
    <n v="51163"/>
    <n v="49002"/>
    <n v="46047"/>
    <n v="46929"/>
    <n v="48285.25"/>
    <x v="31"/>
  </r>
  <r>
    <x v="260"/>
    <n v="291768"/>
    <n v="291371"/>
    <n v="293348"/>
    <n v="291767"/>
    <n v="292063.5"/>
    <x v="52"/>
  </r>
  <r>
    <x v="261"/>
    <n v="1999"/>
    <n v="1557"/>
    <n v="1729"/>
    <n v="1534"/>
    <n v="1704.75"/>
    <x v="0"/>
  </r>
  <r>
    <x v="262"/>
    <n v="498"/>
    <n v="501"/>
    <n v="552"/>
    <n v="579"/>
    <n v="532.5"/>
    <x v="8"/>
  </r>
  <r>
    <x v="263"/>
    <n v="1476"/>
    <n v="1733"/>
    <n v="3074"/>
    <n v="2295"/>
    <n v="2144.5"/>
    <x v="16"/>
  </r>
  <r>
    <x v="264"/>
    <n v="16088.000000000002"/>
    <n v="15315"/>
    <n v="15221"/>
    <n v="15240"/>
    <n v="15466"/>
    <x v="21"/>
  </r>
  <r>
    <x v="265"/>
    <n v="6510"/>
    <n v="5259"/>
    <n v="5196"/>
    <n v="4973"/>
    <n v="5484.5"/>
    <x v="24"/>
  </r>
  <r>
    <x v="266"/>
    <n v="0"/>
    <n v="0"/>
    <n v="0"/>
    <n v="0"/>
    <n v="0"/>
    <x v="2"/>
  </r>
  <r>
    <x v="267"/>
    <n v="1312"/>
    <n v="1348"/>
    <n v="1317"/>
    <n v="1285"/>
    <n v="1315.5"/>
    <x v="23"/>
  </r>
  <r>
    <x v="268"/>
    <n v="441"/>
    <n v="396"/>
    <n v="502"/>
    <n v="491"/>
    <n v="457.5"/>
    <x v="8"/>
  </r>
  <r>
    <x v="269"/>
    <n v="18794"/>
    <n v="17276"/>
    <n v="17170"/>
    <n v="15856"/>
    <n v="17274"/>
    <x v="2"/>
  </r>
  <r>
    <x v="270"/>
    <n v="0"/>
    <n v="0"/>
    <n v="0"/>
    <n v="0"/>
    <n v="0"/>
    <x v="6"/>
  </r>
  <r>
    <x v="271"/>
    <n v="16667"/>
    <n v="17174"/>
    <n v="24229"/>
    <n v="20300"/>
    <n v="19592.5"/>
    <x v="14"/>
  </r>
  <r>
    <x v="272"/>
    <n v="1"/>
    <n v="87"/>
    <n v="48"/>
    <n v="1"/>
    <n v="34.25"/>
    <x v="22"/>
  </r>
  <r>
    <x v="273"/>
    <n v="38741"/>
    <n v="39572"/>
    <n v="38333"/>
    <n v="40543"/>
    <n v="39297.25"/>
    <x v="53"/>
  </r>
  <r>
    <x v="274"/>
    <n v="159"/>
    <n v="146"/>
    <n v="158"/>
    <n v="178"/>
    <n v="160.25"/>
    <x v="22"/>
  </r>
  <r>
    <x v="275"/>
    <n v="15377"/>
    <n v="15878"/>
    <n v="18925"/>
    <n v="23452"/>
    <n v="18408"/>
    <x v="14"/>
  </r>
  <r>
    <x v="276"/>
    <n v="27355"/>
    <n v="27320"/>
    <n v="25300"/>
    <n v="26336"/>
    <n v="26577.75"/>
    <x v="21"/>
  </r>
  <r>
    <x v="277"/>
    <n v="46419"/>
    <n v="42597"/>
    <n v="41521"/>
    <n v="42650"/>
    <n v="43296.75"/>
    <x v="2"/>
  </r>
  <r>
    <x v="278"/>
    <n v="0"/>
    <n v="0"/>
    <n v="0"/>
    <n v="0"/>
    <n v="0"/>
    <x v="3"/>
  </r>
  <r>
    <x v="279"/>
    <n v="6959"/>
    <n v="6668"/>
    <n v="6431"/>
    <n v="6266"/>
    <n v="6581"/>
    <x v="54"/>
  </r>
  <r>
    <x v="280"/>
    <n v="18189"/>
    <n v="16524"/>
    <n v="17730"/>
    <n v="17325"/>
    <n v="17442"/>
    <x v="14"/>
  </r>
  <r>
    <x v="281"/>
    <n v="80"/>
    <n v="80"/>
    <n v="90"/>
    <n v="90"/>
    <n v="85"/>
    <x v="3"/>
  </r>
  <r>
    <x v="282"/>
    <n v="0"/>
    <n v="0"/>
    <n v="0"/>
    <n v="0"/>
    <n v="0"/>
    <x v="18"/>
  </r>
  <r>
    <x v="283"/>
    <n v="5629"/>
    <n v="5246"/>
    <n v="4722"/>
    <n v="6271"/>
    <n v="5467"/>
    <x v="6"/>
  </r>
  <r>
    <x v="284"/>
    <n v="6093"/>
    <n v="5471"/>
    <n v="5664"/>
    <n v="5763"/>
    <n v="5747.75"/>
    <x v="6"/>
  </r>
  <r>
    <x v="285"/>
    <n v="0"/>
    <n v="0"/>
    <n v="4669"/>
    <n v="4493"/>
    <n v="2290.5"/>
    <x v="46"/>
  </r>
  <r>
    <x v="286"/>
    <n v="10598"/>
    <n v="10633"/>
    <n v="9760"/>
    <n v="9742"/>
    <n v="10183.25"/>
    <x v="55"/>
  </r>
  <r>
    <x v="287"/>
    <n v="0"/>
    <n v="0"/>
    <n v="0"/>
    <n v="4804"/>
    <n v="1201"/>
    <x v="29"/>
  </r>
  <r>
    <x v="288"/>
    <n v="38307"/>
    <n v="35099"/>
    <n v="35992"/>
    <n v="34375"/>
    <n v="35943.25"/>
    <x v="2"/>
  </r>
  <r>
    <x v="289"/>
    <n v="25549"/>
    <n v="24148"/>
    <n v="25977"/>
    <n v="21992"/>
    <n v="24416.5"/>
    <x v="27"/>
  </r>
  <r>
    <x v="290"/>
    <n v="0"/>
    <n v="0"/>
    <n v="0"/>
    <n v="1060"/>
    <n v="265"/>
    <x v="22"/>
  </r>
  <r>
    <x v="291"/>
    <n v="0"/>
    <n v="0"/>
    <n v="0"/>
    <n v="0"/>
    <n v="0"/>
    <x v="2"/>
  </r>
  <r>
    <x v="292"/>
    <n v="97"/>
    <n v="0"/>
    <n v="0"/>
    <n v="0"/>
    <n v="24.25"/>
    <x v="8"/>
  </r>
  <r>
    <x v="293"/>
    <n v="5920"/>
    <n v="5800"/>
    <n v="5194"/>
    <n v="0"/>
    <n v="4228.5"/>
    <x v="16"/>
  </r>
  <r>
    <x v="294"/>
    <n v="2535"/>
    <n v="1191"/>
    <n v="2516"/>
    <n v="2076"/>
    <n v="2079.5"/>
    <x v="16"/>
  </r>
  <r>
    <x v="295"/>
    <n v="46994"/>
    <n v="44118"/>
    <n v="45318"/>
    <n v="43848"/>
    <n v="45069.5"/>
    <x v="27"/>
  </r>
  <r>
    <x v="296"/>
    <n v="2524"/>
    <n v="2443"/>
    <n v="2447"/>
    <n v="2393"/>
    <n v="2451.75"/>
    <x v="14"/>
  </r>
  <r>
    <x v="297"/>
    <n v="490"/>
    <n v="507"/>
    <n v="419"/>
    <n v="449"/>
    <n v="466.25"/>
    <x v="8"/>
  </r>
  <r>
    <x v="298"/>
    <n v="522"/>
    <n v="484"/>
    <n v="440"/>
    <n v="465"/>
    <n v="477.75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9">
  <r>
    <s v="ABY0111_ALPE"/>
    <x v="0"/>
    <n v="22357599"/>
    <n v="24225966"/>
    <n v="22869425"/>
    <n v="23651154"/>
    <n v="23276036"/>
  </r>
  <r>
    <s v="ADD0111_ORON"/>
    <x v="1"/>
    <n v="178171105"/>
    <n v="0"/>
    <n v="0"/>
    <n v="0"/>
    <n v="44542776.25"/>
  </r>
  <r>
    <s v="ADD0661_ORON"/>
    <x v="1"/>
    <n v="307370294"/>
    <n v="0"/>
    <n v="0"/>
    <n v="0"/>
    <n v="76842573.5"/>
  </r>
  <r>
    <s v="AKL0331_AIAL"/>
    <x v="2"/>
    <n v="0"/>
    <n v="0"/>
    <n v="0"/>
    <n v="0"/>
    <n v="0"/>
  </r>
  <r>
    <s v="ALB0331_UNET"/>
    <x v="2"/>
    <n v="635111477"/>
    <n v="644321465"/>
    <n v="641603003"/>
    <n v="631871580"/>
    <n v="638226881.25"/>
  </r>
  <r>
    <s v="ALB1101_UNET"/>
    <x v="2"/>
    <n v="286880873"/>
    <n v="266552231"/>
    <n v="280836884"/>
    <n v="287885205"/>
    <n v="280538798.25"/>
  </r>
  <r>
    <s v="APS0111_ORON"/>
    <x v="1"/>
    <n v="1140009"/>
    <n v="1179108"/>
    <n v="1194050"/>
    <n v="1147850"/>
    <n v="1165254.25"/>
  </r>
  <r>
    <s v="ARA2201_MRPL"/>
    <x v="3"/>
    <n v="1042970"/>
    <n v="6570"/>
    <n v="53270"/>
    <n v="578990"/>
    <n v="420450"/>
  </r>
  <r>
    <s v="ARG1101_TRUS"/>
    <x v="4"/>
    <n v="106865.00000000001"/>
    <n v="105604"/>
    <n v="80318"/>
    <n v="98098"/>
    <n v="97721.25"/>
  </r>
  <r>
    <s v="ARI1101_MRPL"/>
    <x v="3"/>
    <n v="1006531"/>
    <n v="666760"/>
    <n v="280851"/>
    <n v="36251"/>
    <n v="497598.25"/>
  </r>
  <r>
    <s v="ARI1102_MRPL"/>
    <x v="3"/>
    <n v="985267"/>
    <n v="852729"/>
    <n v="496519"/>
    <n v="502680"/>
    <n v="709298.75"/>
  </r>
  <r>
    <s v="ASB0331_EASH"/>
    <x v="5"/>
    <n v="151022514"/>
    <n v="137370191"/>
    <n v="112765147"/>
    <n v="92099724"/>
    <n v="123314394"/>
  </r>
  <r>
    <s v="ASB0661_EASH"/>
    <x v="5"/>
    <n v="531268255"/>
    <n v="548793234"/>
    <n v="471723666"/>
    <n v="496201700"/>
    <n v="511996713.75"/>
  </r>
  <r>
    <s v="ASY0111_MPAS"/>
    <x v="6"/>
    <n v="11746943"/>
    <n v="65964584"/>
    <n v="63514664"/>
    <n v="65181529"/>
    <n v="51601930"/>
  </r>
  <r>
    <s v="ASY0111_MPOW"/>
    <x v="6"/>
    <n v="56217739"/>
    <n v="16849873"/>
    <n v="22540604"/>
    <n v="23605858"/>
    <n v="29803518.5"/>
  </r>
  <r>
    <s v="ATI2201_MRPL"/>
    <x v="3"/>
    <n v="8733747"/>
    <n v="7866663"/>
    <n v="7845799"/>
    <n v="9284747"/>
    <n v="8432739"/>
  </r>
  <r>
    <s v="ATU1101_WPOW"/>
    <x v="7"/>
    <n v="2866056"/>
    <n v="2498353"/>
    <n v="1653144"/>
    <n v="1762343"/>
    <n v="2194974"/>
  </r>
  <r>
    <s v="AVI2201_MERI"/>
    <x v="8"/>
    <n v="63785"/>
    <n v="450290"/>
    <n v="539440"/>
    <n v="493460"/>
    <n v="386743.75"/>
  </r>
  <r>
    <s v="BAL0331_OTPO"/>
    <x v="9"/>
    <n v="161311396"/>
    <n v="168511949"/>
    <n v="167386708"/>
    <n v="168112031"/>
    <n v="166330521"/>
  </r>
  <r>
    <s v="BDE0111_RAYN"/>
    <x v="10"/>
    <n v="55270115"/>
    <n v="55199257"/>
    <n v="56398827"/>
    <n v="59588274"/>
    <n v="56614118.25"/>
  </r>
  <r>
    <s v="BDE0111_SOLE"/>
    <x v="11"/>
    <n v="281437.00000000006"/>
    <n v="318963"/>
    <n v="328943"/>
    <n v="317429"/>
    <n v="311693"/>
  </r>
  <r>
    <s v="BEN2202_MERI"/>
    <x v="8"/>
    <n v="451371"/>
    <n v="1402317"/>
    <n v="472250"/>
    <n v="1614089"/>
    <n v="985006.75"/>
  </r>
  <r>
    <s v="BLN0331_MARL"/>
    <x v="12"/>
    <n v="395787548"/>
    <n v="401291289"/>
    <n v="396236396"/>
    <n v="402357445"/>
    <n v="398918169.5"/>
  </r>
  <r>
    <s v="BOB0331_COUP"/>
    <x v="13"/>
    <n v="120740768"/>
    <n v="55661159"/>
    <n v="56686221"/>
    <n v="58551227"/>
    <n v="72909843.75"/>
  </r>
  <r>
    <s v="BOB1101_COUP"/>
    <x v="13"/>
    <n v="288133134"/>
    <n v="367510254"/>
    <n v="362716129"/>
    <n v="379420313"/>
    <n v="349444957.5"/>
  </r>
  <r>
    <s v="BPD1101_ALPE"/>
    <x v="0"/>
    <n v="42054805"/>
    <n v="42139111"/>
    <n v="37942946"/>
    <n v="44693054"/>
    <n v="41707479"/>
  </r>
  <r>
    <s v="BPE0331_POCO"/>
    <x v="14"/>
    <n v="465284187"/>
    <n v="473291284"/>
    <n v="474845515"/>
    <n v="489405422"/>
    <n v="475706602"/>
  </r>
  <r>
    <s v="BPE0551_NZRN"/>
    <x v="15"/>
    <n v="7996923"/>
    <n v="6115723"/>
    <n v="4779560"/>
    <n v="3149661"/>
    <n v="5510466.75"/>
  </r>
  <r>
    <s v="BPT1101_WATA"/>
    <x v="16"/>
    <n v="32084823"/>
    <n v="31026209"/>
    <n v="12557017"/>
    <n v="23605574"/>
    <n v="24818405.75"/>
  </r>
  <r>
    <s v="BRB0331_NPOW"/>
    <x v="17"/>
    <n v="351405275"/>
    <n v="386205368"/>
    <n v="410143976"/>
    <n v="388609341"/>
    <n v="384090990"/>
  </r>
  <r>
    <s v="BRK0331_POCO"/>
    <x v="14"/>
    <n v="125025857"/>
    <n v="123469610"/>
    <n v="123269771"/>
    <n v="124291639"/>
    <n v="124014219.25"/>
  </r>
  <r>
    <s v="BRY0661_ORON"/>
    <x v="1"/>
    <n v="626859231"/>
    <n v="656309479"/>
    <n v="651574988"/>
    <n v="655312510"/>
    <n v="647514052"/>
  </r>
  <r>
    <s v="BWK1101_TRUS"/>
    <x v="18"/>
    <n v="81779.000000000015"/>
    <n v="37713"/>
    <n v="22467"/>
    <n v="4541"/>
    <n v="36625"/>
  </r>
  <r>
    <s v="CBG0111_WAIP"/>
    <x v="19"/>
    <n v="209559265"/>
    <n v="213351172"/>
    <n v="214577095"/>
    <n v="219650946"/>
    <n v="214284619.5"/>
  </r>
  <r>
    <s v="CFM0011_CBRE"/>
    <x v="14"/>
    <n v="0"/>
    <n v="0"/>
    <n v="0"/>
    <n v="0"/>
    <n v="0"/>
  </r>
  <r>
    <s v="CIA0041_CIAL"/>
    <x v="1"/>
    <n v="0"/>
    <n v="0"/>
    <n v="0"/>
    <n v="0"/>
    <n v="0"/>
  </r>
  <r>
    <s v="CIA0111_CIAL"/>
    <x v="1"/>
    <n v="0"/>
    <n v="0"/>
    <n v="0"/>
    <n v="0"/>
    <n v="0"/>
  </r>
  <r>
    <s v="CIA0112_CIAL"/>
    <x v="1"/>
    <n v="0"/>
    <n v="0"/>
    <n v="0"/>
    <n v="0"/>
    <n v="0"/>
  </r>
  <r>
    <s v="CLH0111_ORON"/>
    <x v="1"/>
    <n v="1746189"/>
    <n v="1887524"/>
    <n v="1627189"/>
    <n v="1654297"/>
    <n v="1728799.75"/>
  </r>
  <r>
    <s v="CML0331_DUNE"/>
    <x v="18"/>
    <n v="169160496"/>
    <n v="184697330"/>
    <n v="186661508"/>
    <n v="203544505"/>
    <n v="186015959.75"/>
  </r>
  <r>
    <s v="COB0661_TRUS"/>
    <x v="20"/>
    <n v="2236"/>
    <n v="0"/>
    <n v="0"/>
    <n v="0"/>
    <n v="559"/>
  </r>
  <r>
    <s v="COL0111_ORON"/>
    <x v="1"/>
    <n v="1265467"/>
    <n v="1292905"/>
    <n v="1238287"/>
    <n v="1201421"/>
    <n v="1249520"/>
  </r>
  <r>
    <s v="COL0661_TRUS"/>
    <x v="4"/>
    <n v="19611.000000000004"/>
    <n v="15756"/>
    <n v="17364"/>
    <n v="16794"/>
    <n v="17381.25"/>
  </r>
  <r>
    <s v="CPK0111_CKHK"/>
    <x v="21"/>
    <n v="93558339"/>
    <n v="101961411"/>
    <n v="105407315"/>
    <n v="102545884"/>
    <n v="100868237.25"/>
  </r>
  <r>
    <s v="CPK0331_CKHK"/>
    <x v="21"/>
    <n v="720037763"/>
    <n v="708604451"/>
    <n v="711117802"/>
    <n v="701445755"/>
    <n v="710301442.75"/>
  </r>
  <r>
    <s v="CST0331_POCO"/>
    <x v="14"/>
    <n v="297510154"/>
    <n v="273577415"/>
    <n v="228743340"/>
    <n v="223981644"/>
    <n v="255953138.25"/>
  </r>
  <r>
    <s v="CUL0331_MPOW"/>
    <x v="6"/>
    <n v="84916590"/>
    <n v="90799750"/>
    <n v="79026770"/>
    <n v="64956537"/>
    <n v="79924911.75"/>
  </r>
  <r>
    <s v="CUL0661_MPOW"/>
    <x v="6"/>
    <n v="33369734"/>
    <n v="34179245"/>
    <n v="27276328"/>
    <n v="30930715"/>
    <n v="31439005.5"/>
  </r>
  <r>
    <s v="CYD0331_CTCT"/>
    <x v="22"/>
    <n v="1793940"/>
    <n v="1729028"/>
    <n v="1691437"/>
    <n v="1725146"/>
    <n v="1734887.75"/>
  </r>
  <r>
    <s v="CYD0331_DUNE"/>
    <x v="18"/>
    <n v="88099547"/>
    <n v="89432116"/>
    <n v="89273251"/>
    <n v="93497251"/>
    <n v="90075541.25"/>
  </r>
  <r>
    <s v="CYD2201_CTCT"/>
    <x v="22"/>
    <n v="157123"/>
    <n v="207608"/>
    <n v="576704"/>
    <n v="662030"/>
    <n v="400866.25"/>
  </r>
  <r>
    <s v="DOB0331_WPOW"/>
    <x v="7"/>
    <n v="45682004"/>
    <n v="43117661"/>
    <n v="43497840"/>
    <n v="45225803"/>
    <n v="44380827"/>
  </r>
  <r>
    <s v="DTT0011_DMFL"/>
    <x v="21"/>
    <n v="0"/>
    <n v="0"/>
    <n v="0"/>
    <n v="0"/>
    <n v="0"/>
  </r>
  <r>
    <s v="DVK0111_SCAN"/>
    <x v="23"/>
    <n v="69639268"/>
    <n v="68942975"/>
    <n v="69564087"/>
    <n v="69519877"/>
    <n v="69416551.75"/>
  </r>
  <r>
    <s v="EDA0011_ESDP"/>
    <x v="21"/>
    <n v="0"/>
    <n v="0"/>
    <n v="0"/>
    <n v="0"/>
    <n v="0"/>
  </r>
  <r>
    <s v="EDG0331_HEDL"/>
    <x v="24"/>
    <n v="336209156"/>
    <n v="348302289"/>
    <n v="319263133"/>
    <n v="318661582"/>
    <n v="330609040"/>
  </r>
  <r>
    <s v="EDN0331_TPCO"/>
    <x v="25"/>
    <n v="134713518"/>
    <n v="130616347"/>
    <n v="146425799"/>
    <n v="142892122"/>
    <n v="138661946.5"/>
  </r>
  <r>
    <s v="EKV0011_EDCL"/>
    <x v="26"/>
    <n v="0"/>
    <n v="0"/>
    <n v="0"/>
    <n v="0"/>
    <n v="0"/>
  </r>
  <r>
    <s v="EMB0011_ESDP"/>
    <x v="21"/>
    <n v="0"/>
    <n v="0"/>
    <n v="0"/>
    <n v="0"/>
    <n v="0"/>
  </r>
  <r>
    <s v="EMV0011_EDCL"/>
    <x v="2"/>
    <n v="0"/>
    <n v="0"/>
    <n v="0"/>
    <n v="0"/>
    <n v="0"/>
  </r>
  <r>
    <s v="ETC0011_ESDP"/>
    <x v="21"/>
    <n v="0"/>
    <n v="0"/>
    <n v="0"/>
    <n v="0"/>
    <n v="0"/>
  </r>
  <r>
    <s v="EVA0011_ESDP"/>
    <x v="21"/>
    <n v="0"/>
    <n v="0"/>
    <n v="0"/>
    <n v="0"/>
    <n v="0"/>
  </r>
  <r>
    <s v="FHL0331_HAWK"/>
    <x v="27"/>
    <n v="263347997"/>
    <n v="265920579"/>
    <n v="268950290"/>
    <n v="280917693"/>
    <n v="269784139.75"/>
  </r>
  <r>
    <s v="FKN0331_DUNE"/>
    <x v="18"/>
    <n v="236151377"/>
    <n v="242276004"/>
    <n v="253309142"/>
    <n v="264394008"/>
    <n v="249032632.75"/>
  </r>
  <r>
    <s v="FKN0331_LLNW"/>
    <x v="28"/>
    <n v="12107299"/>
    <n v="15195141"/>
    <n v="20628952"/>
    <n v="25341508"/>
    <n v="18318225"/>
  </r>
  <r>
    <s v="GFD0331_CKHK"/>
    <x v="21"/>
    <n v="278866607"/>
    <n v="274236877"/>
    <n v="275756472"/>
    <n v="276084707"/>
    <n v="276236165.75"/>
  </r>
  <r>
    <s v="GIS0501_EAST"/>
    <x v="29"/>
    <n v="180423027"/>
    <n v="0"/>
    <n v="0"/>
    <n v="0"/>
    <n v="45105756.75"/>
  </r>
  <r>
    <s v="GLN0331_NZST"/>
    <x v="30"/>
    <n v="722416627"/>
    <n v="727549444"/>
    <n v="724461681"/>
    <n v="727347806"/>
    <n v="725443889.5"/>
  </r>
  <r>
    <s v="GLN0332_COUP"/>
    <x v="13"/>
    <n v="162578478"/>
    <n v="157919344"/>
    <n v="162209469"/>
    <n v="161318426"/>
    <n v="161006429.25"/>
  </r>
  <r>
    <s v="GLN0332_NZST"/>
    <x v="30"/>
    <n v="358331274"/>
    <n v="349031631"/>
    <n v="355436890"/>
    <n v="355474157"/>
    <n v="354568488"/>
  </r>
  <r>
    <s v="GOR0331_TPCO"/>
    <x v="25"/>
    <n v="155548835"/>
    <n v="155413317"/>
    <n v="153482602"/>
    <n v="169866155"/>
    <n v="158577727.25"/>
  </r>
  <r>
    <s v="GRE0111_TUIH"/>
    <x v="14"/>
    <n v="0"/>
    <n v="0"/>
    <n v="0"/>
    <n v="0"/>
    <n v="0"/>
  </r>
  <r>
    <s v="GYM0661_WPOW"/>
    <x v="7"/>
    <n v="57642500"/>
    <n v="57688497"/>
    <n v="58104951"/>
    <n v="56831877"/>
    <n v="57566956.25"/>
  </r>
  <r>
    <s v="GYT0331_POCO"/>
    <x v="14"/>
    <n v="73378591"/>
    <n v="75694505"/>
    <n v="72298263"/>
    <n v="73695931"/>
    <n v="73766822.5"/>
  </r>
  <r>
    <s v="HAM0111_WAIK"/>
    <x v="31"/>
    <n v="136869239"/>
    <n v="137795193"/>
    <n v="120092316"/>
    <n v="114222746"/>
    <n v="127244873.5"/>
  </r>
  <r>
    <s v="HAM0331_WAIK"/>
    <x v="31"/>
    <n v="607323396"/>
    <n v="576505933"/>
    <n v="606638409"/>
    <n v="627434075"/>
    <n v="604475453.25"/>
  </r>
  <r>
    <s v="HAM0551_NZRN"/>
    <x v="15"/>
    <n v="7341810"/>
    <n v="5578911"/>
    <n v="4171868"/>
    <n v="2798051"/>
    <n v="4972660"/>
  </r>
  <r>
    <s v="HAY0111_CKHK"/>
    <x v="21"/>
    <n v="66755388"/>
    <n v="64940075"/>
    <n v="68442205"/>
    <n v="68078067"/>
    <n v="67053933.75"/>
  </r>
  <r>
    <s v="HAY0331_CKHK"/>
    <x v="21"/>
    <n v="72441706"/>
    <n v="72194399"/>
    <n v="76511092"/>
    <n v="75469974"/>
    <n v="74154292.75"/>
  </r>
  <r>
    <s v="HEN0331_UNET"/>
    <x v="2"/>
    <n v="489543986"/>
    <n v="501431562"/>
    <n v="473588455"/>
    <n v="494525949"/>
    <n v="489772488"/>
  </r>
  <r>
    <s v="HEP0331_UNET"/>
    <x v="2"/>
    <n v="513801215"/>
    <n v="509035638"/>
    <n v="534847636"/>
    <n v="533240091"/>
    <n v="522731145"/>
  </r>
  <r>
    <s v="HEP0331_VECT"/>
    <x v="2"/>
    <n v="87715057"/>
    <n v="90728328"/>
    <n v="92013803"/>
    <n v="92410584"/>
    <n v="90716943"/>
  </r>
  <r>
    <s v="HER0111_DUNE"/>
    <x v="18"/>
    <n v="0"/>
    <n v="0"/>
    <n v="0"/>
    <n v="0"/>
    <n v="0"/>
  </r>
  <r>
    <s v="HIN0331_POCO"/>
    <x v="14"/>
    <n v="218080706"/>
    <n v="203236544"/>
    <n v="207467431"/>
    <n v="211660689"/>
    <n v="210111342.5"/>
  </r>
  <r>
    <s v="HKK0661_WPOW"/>
    <x v="7"/>
    <n v="109380397"/>
    <n v="114177235"/>
    <n v="111648688"/>
    <n v="112412906"/>
    <n v="111904806.5"/>
  </r>
  <r>
    <s v="HLY0331_WAIK"/>
    <x v="31"/>
    <n v="129932035"/>
    <n v="124234097"/>
    <n v="127986230"/>
    <n v="120163749"/>
    <n v="125579027.75"/>
  </r>
  <r>
    <s v="HLY2201_GENE"/>
    <x v="32"/>
    <n v="42460241"/>
    <n v="5954752"/>
    <n v="22514"/>
    <n v="0"/>
    <n v="12109376.75"/>
  </r>
  <r>
    <s v="HMB0111_WAIK"/>
    <x v="31"/>
    <n v="0"/>
    <n v="0"/>
    <n v="0"/>
    <n v="0"/>
    <n v="0"/>
  </r>
  <r>
    <s v="HOB1101_VECT"/>
    <x v="2"/>
    <n v="218686271"/>
    <n v="232407680"/>
    <n v="226867691"/>
    <n v="220211682"/>
    <n v="224543331"/>
  </r>
  <r>
    <s v="HOR0331_ORON"/>
    <x v="1"/>
    <n v="97544463"/>
    <n v="80795213"/>
    <n v="66766175"/>
    <n v="73935406"/>
    <n v="79760314.25"/>
  </r>
  <r>
    <s v="HOR0661_ORON"/>
    <x v="1"/>
    <n v="114387114"/>
    <n v="113038162"/>
    <n v="103847627"/>
    <n v="113610606"/>
    <n v="111220877.25"/>
  </r>
  <r>
    <s v="HTI0331_LINE"/>
    <x v="33"/>
    <n v="189885886"/>
    <n v="208828044"/>
    <n v="214999784"/>
    <n v="208477674"/>
    <n v="205547847"/>
  </r>
  <r>
    <s v="HUI0331_POCO"/>
    <x v="14"/>
    <n v="133741687"/>
    <n v="157058769"/>
    <n v="201404397"/>
    <n v="190144557"/>
    <n v="170587352.5"/>
  </r>
  <r>
    <s v="HWA0331_POCO"/>
    <x v="14"/>
    <n v="170889411"/>
    <n v="158266333"/>
    <n v="163729935"/>
    <n v="158717274"/>
    <n v="162900738.25"/>
  </r>
  <r>
    <s v="HWA0332_KUPE"/>
    <x v="34"/>
    <n v="63275255"/>
    <n v="57593684"/>
    <n v="53070387"/>
    <n v="61988753"/>
    <n v="58982019.75"/>
  </r>
  <r>
    <s v="HWA1101_MERI"/>
    <x v="35"/>
    <n v="0"/>
    <n v="0"/>
    <n v="0"/>
    <n v="0"/>
    <n v="0"/>
  </r>
  <r>
    <s v="HWA1101_TODD"/>
    <x v="35"/>
    <n v="0"/>
    <n v="0"/>
    <n v="0"/>
    <n v="0"/>
    <n v="0"/>
  </r>
  <r>
    <s v="HWA1101_TRUS"/>
    <x v="4"/>
    <n v="24478"/>
    <n v="26908"/>
    <n v="13113"/>
    <n v="10791"/>
    <n v="18822.5"/>
  </r>
  <r>
    <s v="HWA1102_MERI"/>
    <x v="35"/>
    <n v="243389"/>
    <n v="145871"/>
    <n v="557280"/>
    <n v="209173"/>
    <n v="288928.25"/>
  </r>
  <r>
    <s v="HWA1102_TODD"/>
    <x v="35"/>
    <n v="0"/>
    <n v="0"/>
    <n v="0"/>
    <n v="0"/>
    <n v="0"/>
  </r>
  <r>
    <s v="HWB0331_DUNE"/>
    <x v="18"/>
    <n v="349571872"/>
    <n v="346154422"/>
    <n v="353283646"/>
    <n v="355150505"/>
    <n v="351040111.25"/>
  </r>
  <r>
    <s v="HWB0331_OTPO"/>
    <x v="9"/>
    <n v="690298.99999999988"/>
    <n v="549015"/>
    <n v="602300"/>
    <n v="1136586"/>
    <n v="744550"/>
  </r>
  <r>
    <s v="HWB0332_DUNE"/>
    <x v="18"/>
    <n v="214352003"/>
    <n v="203081793"/>
    <n v="205840410"/>
    <n v="195156034"/>
    <n v="204607560"/>
  </r>
  <r>
    <s v="HWB1101_OTPO"/>
    <x v="9"/>
    <n v="30638329"/>
    <n v="37199445"/>
    <n v="31923478"/>
    <n v="30539875"/>
    <n v="32575281.75"/>
  </r>
  <r>
    <s v="INV0331_ELIN"/>
    <x v="36"/>
    <n v="259964979"/>
    <n v="256761739"/>
    <n v="255091330"/>
    <n v="252743746"/>
    <n v="256140448.5"/>
  </r>
  <r>
    <s v="INV0331_TPCO"/>
    <x v="36"/>
    <n v="195682254"/>
    <n v="197784864"/>
    <n v="197147804"/>
    <n v="201100860"/>
    <n v="197928945.5"/>
  </r>
  <r>
    <s v="ISL0331_ORON"/>
    <x v="1"/>
    <n v="374516833"/>
    <n v="370364479"/>
    <n v="383116598"/>
    <n v="389608749"/>
    <n v="379401664.75"/>
  </r>
  <r>
    <s v="ISL0661_ORON"/>
    <x v="1"/>
    <n v="1434168908"/>
    <n v="1981162106"/>
    <n v="2013131870"/>
    <n v="2013539990"/>
    <n v="1860500718.5"/>
  </r>
  <r>
    <s v="JEF0111_WAIK"/>
    <x v="31"/>
    <n v="0"/>
    <n v="0"/>
    <n v="0"/>
    <n v="0"/>
    <n v="0"/>
  </r>
  <r>
    <s v="KAI0111_MPOW"/>
    <x v="6"/>
    <n v="132277737"/>
    <n v="133760161"/>
    <n v="137130314"/>
    <n v="137726797"/>
    <n v="135223752.25"/>
  </r>
  <r>
    <s v="KAW0111_HEDL"/>
    <x v="24"/>
    <n v="111827607"/>
    <n v="109419184"/>
    <n v="112066154"/>
    <n v="116707400"/>
    <n v="112505086.25"/>
  </r>
  <r>
    <s v="KAW0112_SKOG"/>
    <x v="37"/>
    <n v="105962137"/>
    <n v="134883437"/>
    <n v="96651289"/>
    <n v="84831723"/>
    <n v="105582146.5"/>
  </r>
  <r>
    <s v="KAW0113_SKOG"/>
    <x v="37"/>
    <n v="363875283"/>
    <n v="376239037"/>
    <n v="350299135"/>
    <n v="363276453"/>
    <n v="363422477"/>
  </r>
  <r>
    <s v="KAW1101_KRGL"/>
    <x v="37"/>
    <n v="45007"/>
    <n v="14747"/>
    <n v="238866"/>
    <n v="299263"/>
    <n v="149470.75"/>
  </r>
  <r>
    <s v="KBY0661_ORON"/>
    <x v="1"/>
    <n v="33180523"/>
    <n v="31429032"/>
    <n v="31021696"/>
    <n v="32075055"/>
    <n v="31926576.5"/>
  </r>
  <r>
    <s v="KBY0662_ORON"/>
    <x v="1"/>
    <n v="34495757"/>
    <n v="32991310"/>
    <n v="32544834"/>
    <n v="32901106"/>
    <n v="33233251.75"/>
  </r>
  <r>
    <s v="KEN0331_NPOW"/>
    <x v="17"/>
    <n v="224655160"/>
    <n v="0"/>
    <n v="0"/>
    <n v="0"/>
    <n v="56163790"/>
  </r>
  <r>
    <s v="KFA0111_VMOL"/>
    <x v="2"/>
    <n v="0"/>
    <n v="0"/>
    <n v="0"/>
    <n v="0"/>
    <n v="0"/>
  </r>
  <r>
    <s v="KIK0111_TASM"/>
    <x v="20"/>
    <n v="12635400"/>
    <n v="12831568"/>
    <n v="12519356"/>
    <n v="13219851"/>
    <n v="12801543.75"/>
  </r>
  <r>
    <s v="KIN0111_POCO"/>
    <x v="14"/>
    <n v="340300195"/>
    <n v="342170100"/>
    <n v="331051103"/>
    <n v="328620745"/>
    <n v="335535535.75"/>
  </r>
  <r>
    <s v="KIN0112_POCO"/>
    <x v="14"/>
    <n v="115689064"/>
    <n v="113804467"/>
    <n v="112312281"/>
    <n v="109458611"/>
    <n v="112816105.75"/>
  </r>
  <r>
    <s v="KIN0113_POCO"/>
    <x v="14"/>
    <n v="130144132"/>
    <n v="131271291"/>
    <n v="133330799"/>
    <n v="130135377"/>
    <n v="131220399.75"/>
  </r>
  <r>
    <s v="KIN0331_POCO"/>
    <x v="14"/>
    <n v="85152743"/>
    <n v="85053192"/>
    <n v="85907866"/>
    <n v="86416014"/>
    <n v="85632453.75"/>
  </r>
  <r>
    <s v="KIR0111_WAIK"/>
    <x v="31"/>
    <n v="0"/>
    <n v="0"/>
    <n v="0"/>
    <n v="0"/>
    <n v="0"/>
  </r>
  <r>
    <s v="KMO0331_POCO"/>
    <x v="14"/>
    <n v="68106195"/>
    <n v="70221587"/>
    <n v="70943402"/>
    <n v="72760353"/>
    <n v="70507884.25"/>
  </r>
  <r>
    <s v="KOE1101_TOPE"/>
    <x v="26"/>
    <n v="359101892"/>
    <n v="355410913"/>
    <n v="355848802"/>
    <n v="362371271"/>
    <n v="358183219.5"/>
  </r>
  <r>
    <s v="KPA1101_KAPE"/>
    <x v="38"/>
    <n v="8047"/>
    <n v="84257"/>
    <n v="104"/>
    <n v="3352"/>
    <n v="23940"/>
  </r>
  <r>
    <s v="KPO1101_MRPL"/>
    <x v="3"/>
    <n v="0"/>
    <n v="0"/>
    <n v="0"/>
    <n v="0"/>
    <n v="0"/>
  </r>
  <r>
    <s v="KPU0661_POCO"/>
    <x v="14"/>
    <n v="209665881"/>
    <n v="212935673"/>
    <n v="217074973"/>
    <n v="218948554"/>
    <n v="214656270.25"/>
  </r>
  <r>
    <s v="KRA0111_KIPT"/>
    <x v="2"/>
    <n v="0"/>
    <n v="0"/>
    <n v="0"/>
    <n v="0"/>
    <n v="0"/>
  </r>
  <r>
    <s v="KUM0661_WPOW"/>
    <x v="7"/>
    <n v="8587329"/>
    <n v="8331880"/>
    <n v="8294635"/>
    <n v="7849579"/>
    <n v="8265855.75"/>
  </r>
  <r>
    <s v="KWA0111_CKHK"/>
    <x v="21"/>
    <n v="155930940"/>
    <n v="153785409"/>
    <n v="155448115"/>
    <n v="149619410"/>
    <n v="153695968.5"/>
  </r>
  <r>
    <s v="LFD1101_VECT"/>
    <x v="2"/>
    <n v="22076019"/>
    <n v="21898145"/>
    <n v="36027787"/>
    <n v="34581355"/>
    <n v="28645826.5"/>
  </r>
  <r>
    <s v="LFD1102_VECT"/>
    <x v="2"/>
    <n v="21673418"/>
    <n v="21157083"/>
    <n v="33926260"/>
    <n v="32102176"/>
    <n v="27214734.25"/>
  </r>
  <r>
    <s v="LTN0331_POCO"/>
    <x v="14"/>
    <n v="263603654"/>
    <n v="258350732"/>
    <n v="258094291"/>
    <n v="248664755"/>
    <n v="257178358"/>
  </r>
  <r>
    <s v="MAN2201_MERI"/>
    <x v="8"/>
    <n v="0"/>
    <n v="0"/>
    <n v="0"/>
    <n v="0"/>
    <n v="0"/>
  </r>
  <r>
    <s v="MAT1101_BOPD"/>
    <x v="39"/>
    <n v="798755"/>
    <n v="110403"/>
    <n v="30839571"/>
    <n v="32604105"/>
    <n v="16088208.5"/>
  </r>
  <r>
    <s v="MAT1101_TRUS"/>
    <x v="4"/>
    <n v="1701243"/>
    <n v="387021"/>
    <n v="1152"/>
    <n v="1893"/>
    <n v="522827.25"/>
  </r>
  <r>
    <s v="MCH0111_TASM"/>
    <x v="20"/>
    <n v="11755559"/>
    <n v="11799895"/>
    <n v="11740993"/>
    <n v="12217762"/>
    <n v="11878552.25"/>
  </r>
  <r>
    <s v="MEP0111_TIKL"/>
    <x v="33"/>
    <n v="0"/>
    <n v="0"/>
    <n v="0"/>
    <n v="0"/>
    <n v="0"/>
  </r>
  <r>
    <s v="MER0331_WAIK"/>
    <x v="31"/>
    <n v="74.000000000000028"/>
    <n v="1487728"/>
    <n v="76886"/>
    <n v="30360"/>
    <n v="398762"/>
  </r>
  <r>
    <s v="MGM0331_POCO"/>
    <x v="14"/>
    <n v="63962100"/>
    <n v="76873412"/>
    <n v="73399866"/>
    <n v="77287419"/>
    <n v="72880699.25"/>
  </r>
  <r>
    <s v="MHO0331_ELEC"/>
    <x v="40"/>
    <n v="173415578"/>
    <n v="173916376"/>
    <n v="177067638"/>
    <n v="181487436"/>
    <n v="176471757"/>
  </r>
  <r>
    <s v="MKE1101_TODD"/>
    <x v="41"/>
    <n v="1116388"/>
    <n v="935316"/>
    <n v="1085866"/>
    <n v="599326"/>
    <n v="934224"/>
  </r>
  <r>
    <s v="MLG0111_CKHK"/>
    <x v="21"/>
    <n v="116635284"/>
    <n v="114628917"/>
    <n v="113901180"/>
    <n v="115004253"/>
    <n v="115042408.5"/>
  </r>
  <r>
    <s v="MLG0331_CKHK"/>
    <x v="21"/>
    <n v="139697049"/>
    <n v="141303121"/>
    <n v="137518937"/>
    <n v="134057293"/>
    <n v="138144100"/>
  </r>
  <r>
    <s v="MLN0661_ORON"/>
    <x v="1"/>
    <n v="43816294"/>
    <n v="0"/>
    <n v="0"/>
    <n v="0"/>
    <n v="10954073.5"/>
  </r>
  <r>
    <s v="MLN0664_ORON"/>
    <x v="1"/>
    <n v="43969480"/>
    <n v="0"/>
    <n v="0"/>
    <n v="0"/>
    <n v="10992370"/>
  </r>
  <r>
    <s v="MMT0111_MOPO"/>
    <x v="0"/>
    <n v="0"/>
    <n v="0"/>
    <n v="0"/>
    <n v="0"/>
    <n v="0"/>
  </r>
  <r>
    <s v="MNG0331_VECT"/>
    <x v="2"/>
    <n v="549918487"/>
    <n v="542978544"/>
    <n v="553766090"/>
    <n v="577869528"/>
    <n v="556133162.25"/>
  </r>
  <r>
    <s v="MNG1101_VECT"/>
    <x v="2"/>
    <n v="205708348"/>
    <n v="98253820"/>
    <n v="52684372"/>
    <n v="52219857"/>
    <n v="102216599.25"/>
  </r>
  <r>
    <s v="MNI0111_METH"/>
    <x v="42"/>
    <n v="52424182"/>
    <n v="50294793"/>
    <n v="50532344"/>
    <n v="47318204"/>
    <n v="50142380.75"/>
  </r>
  <r>
    <s v="MOT0111_TASM"/>
    <x v="20"/>
    <n v="54107500"/>
    <n v="0"/>
    <n v="0"/>
    <n v="0"/>
    <n v="13526875"/>
  </r>
  <r>
    <s v="MPE1101_NPOW"/>
    <x v="17"/>
    <n v="371993780"/>
    <n v="595829203"/>
    <n v="609916081"/>
    <n v="615467020"/>
    <n v="548301521"/>
  </r>
  <r>
    <s v="MPI0661_TASM"/>
    <x v="20"/>
    <n v="24025447"/>
    <n v="0"/>
    <n v="0"/>
    <n v="0"/>
    <n v="6006361.75"/>
  </r>
  <r>
    <s v="MST0331_POCO"/>
    <x v="14"/>
    <n v="220720107"/>
    <n v="222016265"/>
    <n v="223936778"/>
    <n v="224091551"/>
    <n v="222691175.25"/>
  </r>
  <r>
    <s v="MTI2201_MRPL"/>
    <x v="3"/>
    <n v="9003290"/>
    <n v="7898140"/>
    <n v="2714470"/>
    <n v="4161450"/>
    <n v="5944337.5"/>
  </r>
  <r>
    <s v="MTM0331_POCO"/>
    <x v="14"/>
    <n v="303547782"/>
    <n v="309155197"/>
    <n v="313805973"/>
    <n v="323857386"/>
    <n v="312591584.5"/>
  </r>
  <r>
    <s v="MTN0331_POCO"/>
    <x v="14"/>
    <n v="87849346"/>
    <n v="88564753"/>
    <n v="86443492"/>
    <n v="89491087"/>
    <n v="88087169.5"/>
  </r>
  <r>
    <s v="MTO0331_NPOW"/>
    <x v="17"/>
    <n v="92588468"/>
    <n v="97682639"/>
    <n v="94222696"/>
    <n v="101127856"/>
    <n v="96405414.75"/>
  </r>
  <r>
    <s v="MTR0331_POCO"/>
    <x v="14"/>
    <n v="34132349"/>
    <n v="33390107"/>
    <n v="33335252"/>
    <n v="32654539"/>
    <n v="33378061.75"/>
  </r>
  <r>
    <s v="MXQ0111_SABL"/>
    <x v="2"/>
    <n v="0"/>
    <n v="0"/>
    <n v="0"/>
    <n v="0"/>
    <n v="0"/>
  </r>
  <r>
    <s v="NAP2201_NAPJ"/>
    <x v="43"/>
    <n v="72190"/>
    <n v="176952"/>
    <n v="62652"/>
    <n v="125947"/>
    <n v="109435.25"/>
  </r>
  <r>
    <s v="NAP2202_MRPL"/>
    <x v="44"/>
    <n v="7676.9999999999991"/>
    <n v="1642"/>
    <n v="4013"/>
    <n v="2863"/>
    <n v="4048.75"/>
  </r>
  <r>
    <s v="NMA0331_TPCO"/>
    <x v="25"/>
    <n v="289434632"/>
    <n v="289767308"/>
    <n v="286153845"/>
    <n v="273806186"/>
    <n v="284790492.75"/>
  </r>
  <r>
    <s v="NPK0331_LINE"/>
    <x v="33"/>
    <n v="15585206"/>
    <n v="16124293"/>
    <n v="17600229"/>
    <n v="18441220"/>
    <n v="16937737"/>
  </r>
  <r>
    <s v="NPL0331_POCO"/>
    <x v="14"/>
    <n v="84936063"/>
    <n v="83914563"/>
    <n v="84202671"/>
    <n v="83683841"/>
    <n v="84184284.5"/>
  </r>
  <r>
    <s v="NPL0331_PTNP"/>
    <x v="45"/>
    <n v="1095403"/>
    <n v="939099"/>
    <n v="911699"/>
    <n v="982463"/>
    <n v="982166"/>
  </r>
  <r>
    <s v="NPP0011_NZAL"/>
    <x v="21"/>
    <n v="0"/>
    <n v="0"/>
    <n v="0"/>
    <n v="0"/>
    <n v="0"/>
  </r>
  <r>
    <s v="NSY0331_OTPO"/>
    <x v="9"/>
    <n v="237161459"/>
    <n v="230330850"/>
    <n v="222283371"/>
    <n v="225279762"/>
    <n v="228763860.5"/>
  </r>
  <r>
    <s v="OAM0331_WATA"/>
    <x v="16"/>
    <n v="231758355"/>
    <n v="213496638"/>
    <n v="187719944"/>
    <n v="200191232"/>
    <n v="208291542.25"/>
  </r>
  <r>
    <s v="OHA2201_MERI"/>
    <x v="8"/>
    <n v="746345"/>
    <n v="1207857"/>
    <n v="711683"/>
    <n v="1907531"/>
    <n v="1143354"/>
  </r>
  <r>
    <s v="OHB2201_MERI"/>
    <x v="8"/>
    <n v="613862"/>
    <n v="902583"/>
    <n v="526032"/>
    <n v="1449933"/>
    <n v="873102.5"/>
  </r>
  <r>
    <s v="OHC2201_MERI"/>
    <x v="8"/>
    <n v="553509"/>
    <n v="843178"/>
    <n v="490944"/>
    <n v="1367839"/>
    <n v="813867.5"/>
  </r>
  <r>
    <s v="OHK2201_MRPL"/>
    <x v="3"/>
    <n v="2263500"/>
    <n v="2332420"/>
    <n v="2350830"/>
    <n v="1798760"/>
    <n v="2186377.5"/>
  </r>
  <r>
    <s v="OKI2201_CTCT"/>
    <x v="22"/>
    <n v="43239"/>
    <n v="52584"/>
    <n v="23637"/>
    <n v="167988"/>
    <n v="71862"/>
  </r>
  <r>
    <s v="OKN0111_LINE"/>
    <x v="33"/>
    <n v="19277070"/>
    <n v="18857523"/>
    <n v="18921122"/>
    <n v="19412816"/>
    <n v="19117132.75"/>
  </r>
  <r>
    <s v="OKN0111_POCO"/>
    <x v="14"/>
    <n v="9630612"/>
    <n v="9614747"/>
    <n v="9937272"/>
    <n v="9665290"/>
    <n v="9711980.25"/>
  </r>
  <r>
    <s v="ONG0331_LINE"/>
    <x v="33"/>
    <n v="46819072"/>
    <n v="46725290"/>
    <n v="47773025"/>
    <n v="47474327"/>
    <n v="47197928.5"/>
  </r>
  <r>
    <s v="OPK0331_POCO"/>
    <x v="14"/>
    <n v="50916574"/>
    <n v="49099628"/>
    <n v="49242098"/>
    <n v="47506065"/>
    <n v="49191091.25"/>
  </r>
  <r>
    <s v="ORO1101_BUEL"/>
    <x v="46"/>
    <n v="21719455"/>
    <n v="19167408"/>
    <n v="25625145"/>
    <n v="20451938"/>
    <n v="21740986.5"/>
  </r>
  <r>
    <s v="ORO1102_BUEL"/>
    <x v="46"/>
    <n v="32594939"/>
    <n v="33000154"/>
    <n v="29352812"/>
    <n v="34305774"/>
    <n v="32313419.75"/>
  </r>
  <r>
    <s v="OTA0221_CTCT"/>
    <x v="22"/>
    <n v="5296558"/>
    <n v="1608747"/>
    <n v="533761"/>
    <n v="0"/>
    <n v="1859766.5"/>
  </r>
  <r>
    <s v="OTA0221_VECT"/>
    <x v="2"/>
    <n v="323305717"/>
    <n v="302044950"/>
    <n v="302888179"/>
    <n v="310419476"/>
    <n v="309664580.5"/>
  </r>
  <r>
    <s v="OTA2202_CTCT"/>
    <x v="22"/>
    <n v="0"/>
    <n v="0"/>
    <n v="0"/>
    <n v="0"/>
    <n v="0"/>
  </r>
  <r>
    <s v="OTI0111_WPOW"/>
    <x v="7"/>
    <n v="1519494"/>
    <n v="1539770"/>
    <n v="1365163"/>
    <n v="1573182"/>
    <n v="1499402.25"/>
  </r>
  <r>
    <s v="OWH0111_HAWK"/>
    <x v="27"/>
    <n v="56499357"/>
    <n v="56342933"/>
    <n v="54545240"/>
    <n v="55199912"/>
    <n v="55646860.5"/>
  </r>
  <r>
    <s v="PAK0331_VECT"/>
    <x v="2"/>
    <n v="592838153"/>
    <n v="620717176"/>
    <n v="621875958"/>
    <n v="623596092"/>
    <n v="614756844.75"/>
  </r>
  <r>
    <s v="PAO1101_POCO"/>
    <x v="14"/>
    <n v="139676140"/>
    <n v="171292764"/>
    <n v="188110987"/>
    <n v="192155926"/>
    <n v="172808954.25"/>
  </r>
  <r>
    <s v="PAZ0111_PPNZ"/>
    <x v="2"/>
    <n v="0"/>
    <n v="0"/>
    <n v="0"/>
    <n v="0"/>
    <n v="0"/>
  </r>
  <r>
    <s v="PEN0221_VECT"/>
    <x v="2"/>
    <n v="211454755"/>
    <n v="216475004"/>
    <n v="254782800"/>
    <n v="245036439"/>
    <n v="231937249.5"/>
  </r>
  <r>
    <s v="PEN0251_NZRN"/>
    <x v="15"/>
    <n v="2422209"/>
    <n v="16067796"/>
    <n v="17545473"/>
    <n v="17932963"/>
    <n v="13492110.25"/>
  </r>
  <r>
    <s v="PEN0331_SHPK"/>
    <x v="47"/>
    <n v="408239"/>
    <n v="478278"/>
    <n v="446572"/>
    <n v="441634"/>
    <n v="443680.75"/>
  </r>
  <r>
    <s v="PEN0331_VECT"/>
    <x v="2"/>
    <n v="1292844023"/>
    <n v="1311377782"/>
    <n v="1262291912"/>
    <n v="1272701660"/>
    <n v="1284803844.25"/>
  </r>
  <r>
    <s v="PEN1101_VECT"/>
    <x v="2"/>
    <n v="807817821"/>
    <n v="803769677"/>
    <n v="774643263"/>
    <n v="787101870"/>
    <n v="793333157.75"/>
  </r>
  <r>
    <s v="PNI0331_CKHK"/>
    <x v="21"/>
    <n v="68659023"/>
    <n v="68537004"/>
    <n v="68948875"/>
    <n v="67178711"/>
    <n v="68330903.25"/>
  </r>
  <r>
    <s v="PPI2201_CTCT"/>
    <x v="22"/>
    <n v="448547"/>
    <n v="131330"/>
    <n v="64005"/>
    <n v="43256"/>
    <n v="171784.5"/>
  </r>
  <r>
    <s v="PRM0331_ELEC"/>
    <x v="40"/>
    <n v="261617135"/>
    <n v="259994806"/>
    <n v="265109784"/>
    <n v="263292588"/>
    <n v="262503578.25"/>
  </r>
  <r>
    <s v="RDF0331_HAWK"/>
    <x v="27"/>
    <n v="293648614"/>
    <n v="284555779"/>
    <n v="285096409"/>
    <n v="307781932"/>
    <n v="292770683.5"/>
  </r>
  <r>
    <s v="RFN1101_WPOW"/>
    <x v="7"/>
    <n v="29251664"/>
    <n v="21789713"/>
    <n v="11086734"/>
    <n v="10626149"/>
    <n v="18188565"/>
  </r>
  <r>
    <s v="RFN1102_WPOW"/>
    <x v="7"/>
    <n v="29233315"/>
    <n v="22473302"/>
    <n v="10263737"/>
    <n v="10336489"/>
    <n v="18076710.75"/>
  </r>
  <r>
    <s v="ROS0221_VECT"/>
    <x v="2"/>
    <n v="477765068"/>
    <n v="464387514"/>
    <n v="443298415"/>
    <n v="447335593"/>
    <n v="458196647.5"/>
  </r>
  <r>
    <s v="ROS1101_VECT"/>
    <x v="2"/>
    <n v="273440429"/>
    <n v="245560032"/>
    <n v="246275588"/>
    <n v="247531780"/>
    <n v="253201957.25"/>
  </r>
  <r>
    <s v="ROT0111_HAWK"/>
    <x v="27"/>
    <n v="117806585"/>
    <n v="117484122"/>
    <n v="111004087"/>
    <n v="110511479"/>
    <n v="114201568.25"/>
  </r>
  <r>
    <s v="ROT0331_HAWK"/>
    <x v="27"/>
    <n v="229957394"/>
    <n v="236529912"/>
    <n v="241587648"/>
    <n v="243597193"/>
    <n v="237918036.75"/>
  </r>
  <r>
    <s v="ROT1101_TRUS"/>
    <x v="27"/>
    <n v="125"/>
    <n v="3570"/>
    <n v="473"/>
    <n v="394"/>
    <n v="1140.5"/>
  </r>
  <r>
    <s v="ROX1101_CTCT"/>
    <x v="22"/>
    <n v="0"/>
    <n v="0"/>
    <n v="0"/>
    <n v="0"/>
    <n v="0"/>
  </r>
  <r>
    <s v="ROX2201_CTCT"/>
    <x v="22"/>
    <n v="0"/>
    <n v="0"/>
    <n v="1017"/>
    <n v="108"/>
    <n v="281.25"/>
  </r>
  <r>
    <s v="RPO2201_GENE"/>
    <x v="32"/>
    <n v="0"/>
    <n v="0"/>
    <n v="0"/>
    <n v="0"/>
    <n v="0"/>
  </r>
  <r>
    <s v="RTB0011_RJEN"/>
    <x v="2"/>
    <n v="0"/>
    <n v="0"/>
    <n v="0"/>
    <n v="0"/>
    <n v="0"/>
  </r>
  <r>
    <s v="RTB0011_TENC"/>
    <x v="2"/>
    <n v="0"/>
    <n v="0"/>
    <n v="0"/>
    <n v="0"/>
    <n v="0"/>
  </r>
  <r>
    <s v="SBK0331_MPOW"/>
    <x v="6"/>
    <n v="257126736"/>
    <n v="139979453"/>
    <n v="124204036"/>
    <n v="124805396"/>
    <n v="161528905.25"/>
  </r>
  <r>
    <s v="SBK0661_MPOW"/>
    <x v="6"/>
    <n v="0"/>
    <n v="105987253"/>
    <n v="105085864"/>
    <n v="111520707"/>
    <n v="80648456"/>
  </r>
  <r>
    <s v="SDN0331_DUNE"/>
    <x v="18"/>
    <n v="306677695"/>
    <n v="303197233"/>
    <n v="305761329"/>
    <n v="309369393"/>
    <n v="306251412.5"/>
  </r>
  <r>
    <s v="SFD0331_POCO"/>
    <x v="14"/>
    <n v="159509468"/>
    <n v="156873794"/>
    <n v="160917660"/>
    <n v="158261043"/>
    <n v="158890491.25"/>
  </r>
  <r>
    <s v="SFD2201_CTCT"/>
    <x v="22"/>
    <n v="4563548"/>
    <n v="4063865"/>
    <n v="3256986"/>
    <n v="2571860"/>
    <n v="3614064.75"/>
  </r>
  <r>
    <s v="SML0111_SMAL"/>
    <x v="2"/>
    <n v="0"/>
    <n v="0"/>
    <n v="0"/>
    <n v="0"/>
    <n v="0"/>
  </r>
  <r>
    <s v="STG0111_WAIK"/>
    <x v="31"/>
    <n v="0"/>
    <n v="0"/>
    <n v="0"/>
    <n v="0"/>
    <n v="0"/>
  </r>
  <r>
    <s v="STK0331_NELS"/>
    <x v="48"/>
    <n v="51738288"/>
    <n v="51354972"/>
    <n v="52476808"/>
    <n v="51951514"/>
    <n v="51880395.5"/>
  </r>
  <r>
    <s v="STK0331_TASM"/>
    <x v="20"/>
    <n v="561966041"/>
    <n v="569364691"/>
    <n v="579990575"/>
    <n v="586416813"/>
    <n v="574434530"/>
  </r>
  <r>
    <s v="STK0661_TASM"/>
    <x v="20"/>
    <n v="60345083"/>
    <n v="143171131"/>
    <n v="144063499"/>
    <n v="145675958"/>
    <n v="123313917.75"/>
  </r>
  <r>
    <s v="STL0011_BCST"/>
    <x v="2"/>
    <n v="0"/>
    <n v="0"/>
    <n v="0"/>
    <n v="0"/>
    <n v="0"/>
  </r>
  <r>
    <s v="STU0111_ALPE"/>
    <x v="0"/>
    <n v="68760445"/>
    <n v="64914904"/>
    <n v="58119580"/>
    <n v="61152526"/>
    <n v="63236863.75"/>
  </r>
  <r>
    <s v="SVL0331_UNET"/>
    <x v="2"/>
    <n v="387863499"/>
    <n v="397565879"/>
    <n v="406361486"/>
    <n v="419928525"/>
    <n v="402929847.25"/>
  </r>
  <r>
    <s v="SWN0251_NZRN"/>
    <x v="15"/>
    <n v="8212628"/>
    <n v="17319152"/>
    <n v="18428764"/>
    <n v="19113748"/>
    <n v="15768573"/>
  </r>
  <r>
    <s v="SWN2201_MRPL"/>
    <x v="49"/>
    <n v="7758850"/>
    <n v="5953140"/>
    <n v="835540"/>
    <n v="622550"/>
    <n v="3792520"/>
  </r>
  <r>
    <s v="TAK0331_VECT"/>
    <x v="2"/>
    <n v="488572732"/>
    <n v="497052047"/>
    <n v="509463270"/>
    <n v="518165771"/>
    <n v="503313455"/>
  </r>
  <r>
    <s v="TBC0011_TENC"/>
    <x v="1"/>
    <n v="0"/>
    <n v="0"/>
    <n v="0"/>
    <n v="0"/>
    <n v="0"/>
  </r>
  <r>
    <s v="TBE0011_TENC"/>
    <x v="2"/>
    <n v="0"/>
    <n v="0"/>
    <n v="0"/>
    <n v="0"/>
    <n v="0"/>
  </r>
  <r>
    <s v="TGA0111_POCO"/>
    <x v="14"/>
    <n v="122760706"/>
    <n v="128031026"/>
    <n v="135120544"/>
    <n v="137846939"/>
    <n v="130939803.75"/>
  </r>
  <r>
    <s v="TGA0331_POCO"/>
    <x v="14"/>
    <n v="368959098"/>
    <n v="379849795"/>
    <n v="392992479"/>
    <n v="404100825"/>
    <n v="386475549.25"/>
  </r>
  <r>
    <s v="TGB0011_TENC"/>
    <x v="2"/>
    <n v="0"/>
    <n v="0"/>
    <n v="0"/>
    <n v="0"/>
    <n v="0"/>
  </r>
  <r>
    <s v="THI2201_CTCT"/>
    <x v="22"/>
    <n v="548840"/>
    <n v="42601"/>
    <n v="1197548"/>
    <n v="109193"/>
    <n v="474545.5"/>
  </r>
  <r>
    <s v="THP0012_TENC"/>
    <x v="2"/>
    <n v="0"/>
    <n v="0"/>
    <n v="0"/>
    <n v="0"/>
    <n v="0"/>
  </r>
  <r>
    <s v="TIM0111_ALPE"/>
    <x v="0"/>
    <n v="359510443"/>
    <n v="358605032"/>
    <n v="355866890"/>
    <n v="368048154"/>
    <n v="360507629.75"/>
  </r>
  <r>
    <s v="TKA0111_GENE"/>
    <x v="32"/>
    <n v="103947"/>
    <n v="69152"/>
    <n v="69997"/>
    <n v="33759"/>
    <n v="69213.75"/>
  </r>
  <r>
    <s v="TKA0331_ALPE"/>
    <x v="0"/>
    <n v="18025616"/>
    <n v="18612099"/>
    <n v="19795559"/>
    <n v="20568735"/>
    <n v="19250502.25"/>
  </r>
  <r>
    <s v="TKB2201_GENE"/>
    <x v="32"/>
    <n v="83"/>
    <n v="98"/>
    <n v="175"/>
    <n v="1511"/>
    <n v="466.75"/>
  </r>
  <r>
    <s v="TKH0111_HEDL"/>
    <x v="24"/>
    <n v="5800797"/>
    <n v="5727043"/>
    <n v="5790793"/>
    <n v="5799022"/>
    <n v="5779413.75"/>
  </r>
  <r>
    <s v="TKR0331_CKHK"/>
    <x v="21"/>
    <n v="391324824"/>
    <n v="390649258"/>
    <n v="401159327"/>
    <n v="400107036"/>
    <n v="395810111.25"/>
  </r>
  <r>
    <s v="TKU0331_GENE"/>
    <x v="32"/>
    <n v="845125"/>
    <n v="360132"/>
    <n v="413165"/>
    <n v="2431838"/>
    <n v="1012565"/>
  </r>
  <r>
    <s v="TKU0331_LINE"/>
    <x v="33"/>
    <n v="35509293"/>
    <n v="34365021"/>
    <n v="34830029"/>
    <n v="34591259"/>
    <n v="34823900.5"/>
  </r>
  <r>
    <s v="TKU2201_GENE"/>
    <x v="32"/>
    <n v="6061008"/>
    <n v="4309350"/>
    <n v="2760089"/>
    <n v="3696112"/>
    <n v="4206639.75"/>
  </r>
  <r>
    <s v="TMI0331_POCO"/>
    <x v="14"/>
    <n v="143457836"/>
    <n v="152673900"/>
    <n v="158474888"/>
    <n v="160278779"/>
    <n v="153721350.75"/>
  </r>
  <r>
    <s v="TMK0331_ALPE"/>
    <x v="0"/>
    <n v="290072244"/>
    <n v="293520278"/>
    <n v="273553574"/>
    <n v="277901653"/>
    <n v="283761937.25"/>
  </r>
  <r>
    <s v="TML0011_TENC"/>
    <x v="21"/>
    <n v="0"/>
    <n v="0"/>
    <n v="0"/>
    <n v="0"/>
    <n v="0"/>
  </r>
  <r>
    <s v="TMN0551_NZRN"/>
    <x v="15"/>
    <n v="9413896"/>
    <n v="7249524"/>
    <n v="5426227"/>
    <n v="3701342"/>
    <n v="6447747.25"/>
  </r>
  <r>
    <s v="TMU0111_WAIP"/>
    <x v="19"/>
    <n v="177649932"/>
    <n v="181820901"/>
    <n v="184351046"/>
    <n v="188942578"/>
    <n v="183191114.25"/>
  </r>
  <r>
    <s v="TNG0111_LINE"/>
    <x v="33"/>
    <n v="5331"/>
    <n v="68650"/>
    <n v="37899"/>
    <n v="14772"/>
    <n v="31663"/>
  </r>
  <r>
    <s v="TNG0111_WNST"/>
    <x v="50"/>
    <n v="237286370"/>
    <n v="243999212"/>
    <n v="240761874"/>
    <n v="240479146"/>
    <n v="240631650.5"/>
  </r>
  <r>
    <s v="TNG0551_NZRN"/>
    <x v="15"/>
    <n v="10189648"/>
    <n v="8017266"/>
    <n v="6062627"/>
    <n v="3961311"/>
    <n v="7057713"/>
  </r>
  <r>
    <s v="TQW0011_TENC"/>
    <x v="21"/>
    <n v="0"/>
    <n v="0"/>
    <n v="0"/>
    <n v="0"/>
    <n v="0"/>
  </r>
  <r>
    <s v="TRK0111_HAWK"/>
    <x v="27"/>
    <n v="35253932"/>
    <n v="33751503"/>
    <n v="34687906"/>
    <n v="35456895"/>
    <n v="34787559"/>
  </r>
  <r>
    <s v="TSA0011_TENC"/>
    <x v="2"/>
    <n v="0"/>
    <n v="0"/>
    <n v="0"/>
    <n v="0"/>
    <n v="0"/>
  </r>
  <r>
    <s v="TTR0011_TENC"/>
    <x v="2"/>
    <n v="0"/>
    <n v="0"/>
    <n v="0"/>
    <n v="0"/>
    <n v="0"/>
  </r>
  <r>
    <s v="TUI0111_EAST"/>
    <x v="29"/>
    <n v="1843717"/>
    <n v="0"/>
    <n v="0"/>
    <n v="0"/>
    <n v="460929.25"/>
  </r>
  <r>
    <s v="TUI1101_EAST"/>
    <x v="29"/>
    <n v="80237233"/>
    <n v="306115018"/>
    <n v="305455010"/>
    <n v="307354477"/>
    <n v="249790434.5"/>
  </r>
  <r>
    <s v="TUI1101_GENE"/>
    <x v="32"/>
    <n v="6965"/>
    <n v="163872"/>
    <n v="1"/>
    <n v="0"/>
    <n v="42709.5"/>
  </r>
  <r>
    <s v="TWC2201_TRPG"/>
    <x v="51"/>
    <n v="543319"/>
    <n v="519371"/>
    <n v="578224"/>
    <n v="558276"/>
    <n v="549797.5"/>
  </r>
  <r>
    <s v="TWH0331_WAIK"/>
    <x v="31"/>
    <n v="382840928"/>
    <n v="416155259"/>
    <n v="420009409"/>
    <n v="437478351"/>
    <n v="414120986.75"/>
  </r>
  <r>
    <s v="TWI2201_NZAS"/>
    <x v="52"/>
    <n v="4995718398"/>
    <n v="5045711623"/>
    <n v="5016636114"/>
    <n v="4995474812"/>
    <n v="5013385236.75"/>
  </r>
  <r>
    <s v="TWZ0331_ALPE"/>
    <x v="0"/>
    <n v="13017032"/>
    <n v="13678809"/>
    <n v="14540064"/>
    <n v="15349478"/>
    <n v="14146345.75"/>
  </r>
  <r>
    <s v="TWZ0331_MERI"/>
    <x v="8"/>
    <n v="5898238"/>
    <n v="5908190"/>
    <n v="5794795"/>
    <n v="5684768"/>
    <n v="5821497.75"/>
  </r>
  <r>
    <s v="TWZ0331_WATA"/>
    <x v="16"/>
    <n v="12403693"/>
    <n v="14694470"/>
    <n v="12492355"/>
    <n v="7721784"/>
    <n v="11828075.5"/>
  </r>
  <r>
    <s v="UHT0331_CKHK"/>
    <x v="21"/>
    <n v="129168573"/>
    <n v="125607597"/>
    <n v="128323604"/>
    <n v="126676570"/>
    <n v="127444086"/>
  </r>
  <r>
    <s v="WAI0111_HEDL"/>
    <x v="24"/>
    <n v="47156745"/>
    <n v="49052172"/>
    <n v="49718051"/>
    <n v="50894649"/>
    <n v="49205404.25"/>
  </r>
  <r>
    <s v="WDT0011_PPHL"/>
    <x v="2"/>
    <n v="0"/>
    <n v="0"/>
    <n v="0"/>
    <n v="0"/>
    <n v="0"/>
  </r>
  <r>
    <s v="WDV0111_SCAN"/>
    <x v="23"/>
    <n v="13446389"/>
    <n v="13174201"/>
    <n v="13142812"/>
    <n v="12944561"/>
    <n v="13176990.75"/>
  </r>
  <r>
    <s v="WDV1101_MERI"/>
    <x v="8"/>
    <n v="623122"/>
    <n v="578109"/>
    <n v="527995"/>
    <n v="605240"/>
    <n v="583616.5"/>
  </r>
  <r>
    <s v="WEL0331_UNET"/>
    <x v="2"/>
    <n v="151092051"/>
    <n v="156184542"/>
    <n v="160490136"/>
    <n v="163377538"/>
    <n v="157786066.75"/>
  </r>
  <r>
    <s v="WGA0111_MPOW"/>
    <x v="6"/>
    <n v="0"/>
    <n v="0"/>
    <n v="0"/>
    <n v="0"/>
    <n v="0"/>
  </r>
  <r>
    <s v="WGN0331_POCO"/>
    <x v="14"/>
    <n v="137478194"/>
    <n v="144476327"/>
    <n v="142174388"/>
    <n v="145046140"/>
    <n v="142293762.25"/>
  </r>
  <r>
    <s v="WHI0111_CTCT"/>
    <x v="22"/>
    <n v="17295.000000000004"/>
    <n v="135525"/>
    <n v="244201"/>
    <n v="3574"/>
    <n v="100148.75"/>
  </r>
  <r>
    <s v="WHI0111_PANP"/>
    <x v="53"/>
    <n v="511366496"/>
    <n v="523094231"/>
    <n v="504910622"/>
    <n v="504794549"/>
    <n v="511041474.5"/>
  </r>
  <r>
    <s v="WHI2201_CTCT"/>
    <x v="22"/>
    <n v="1475496"/>
    <n v="1226223"/>
    <n v="1332994"/>
    <n v="1489376"/>
    <n v="1381022.25"/>
  </r>
  <r>
    <s v="WHU0331_POCO"/>
    <x v="14"/>
    <n v="199861073"/>
    <n v="177798832"/>
    <n v="161153536"/>
    <n v="164263069"/>
    <n v="175769127.5"/>
  </r>
  <r>
    <s v="WIL0331_CKHK"/>
    <x v="21"/>
    <n v="232568284"/>
    <n v="230924205"/>
    <n v="215535238"/>
    <n v="210038829"/>
    <n v="222266639"/>
  </r>
  <r>
    <s v="WIR0331_VECT"/>
    <x v="2"/>
    <n v="446111463"/>
    <n v="460749421"/>
    <n v="473506728"/>
    <n v="486426724"/>
    <n v="466698584"/>
  </r>
  <r>
    <s v="WKM2201_MRPL"/>
    <x v="3"/>
    <n v="0"/>
    <n v="0"/>
    <n v="0"/>
    <n v="0"/>
    <n v="0"/>
  </r>
  <r>
    <s v="WKM2201_TUAR"/>
    <x v="54"/>
    <n v="60110252"/>
    <n v="65294528"/>
    <n v="66733572"/>
    <n v="66501199"/>
    <n v="64659887.75"/>
  </r>
  <r>
    <s v="WKO0331_POCO"/>
    <x v="14"/>
    <n v="180985142"/>
    <n v="172596932"/>
    <n v="176866197"/>
    <n v="181668804"/>
    <n v="178029268.75"/>
  </r>
  <r>
    <s v="WPA2201_MRPL"/>
    <x v="3"/>
    <n v="41350"/>
    <n v="37910"/>
    <n v="13650"/>
    <n v="11630"/>
    <n v="26135"/>
  </r>
  <r>
    <s v="WPG0331_TRPG"/>
    <x v="18"/>
    <n v="0"/>
    <n v="0"/>
    <n v="0"/>
    <n v="0"/>
    <n v="0"/>
  </r>
  <r>
    <s v="WPR0331_MPOW"/>
    <x v="6"/>
    <n v="40024270"/>
    <n v="40733686"/>
    <n v="39208849"/>
    <n v="41136504"/>
    <n v="40275827.25"/>
  </r>
  <r>
    <s v="WPR0661_MPOW"/>
    <x v="6"/>
    <n v="34491096"/>
    <n v="35037497"/>
    <n v="34054517"/>
    <n v="31226950"/>
    <n v="33702515"/>
  </r>
  <r>
    <s v="WPT0111_BUEL"/>
    <x v="46"/>
    <n v="52012518"/>
    <n v="43091332"/>
    <n v="0"/>
    <n v="0"/>
    <n v="23775962.5"/>
  </r>
  <r>
    <s v="WPW0331_CHBP"/>
    <x v="55"/>
    <n v="116558204"/>
    <n v="116421064"/>
    <n v="114531399"/>
    <n v="116656819"/>
    <n v="116041871.5"/>
  </r>
  <r>
    <s v="WRA0111_EAST"/>
    <x v="29"/>
    <n v="38792783"/>
    <n v="0"/>
    <n v="0"/>
    <n v="0"/>
    <n v="9698195.75"/>
  </r>
  <r>
    <s v="WRD0331_UNET"/>
    <x v="2"/>
    <n v="269564124"/>
    <n v="281530085"/>
    <n v="284455062"/>
    <n v="294112878"/>
    <n v="282415537.25"/>
  </r>
  <r>
    <s v="WRK0331_HAWK"/>
    <x v="27"/>
    <n v="232961918"/>
    <n v="234418701"/>
    <n v="243745777"/>
    <n v="245395527"/>
    <n v="239130480.75"/>
  </r>
  <r>
    <s v="WRK2201_CTCT"/>
    <x v="22"/>
    <n v="164810.00000000003"/>
    <n v="0"/>
    <n v="0"/>
    <n v="0"/>
    <n v="41202.500000000007"/>
  </r>
  <r>
    <s v="WSL0111_WFNZ"/>
    <x v="2"/>
    <n v="0"/>
    <n v="0"/>
    <n v="0"/>
    <n v="0"/>
    <n v="0"/>
  </r>
  <r>
    <s v="WTK0111_MERI"/>
    <x v="8"/>
    <n v="0"/>
    <n v="0"/>
    <n v="0"/>
    <n v="97"/>
    <n v="24.25"/>
  </r>
  <r>
    <s v="WTK0111_WATA"/>
    <x v="16"/>
    <n v="0"/>
    <n v="23906797"/>
    <n v="27653043"/>
    <n v="36723186"/>
    <n v="22070756.5"/>
  </r>
  <r>
    <s v="WTK0331_WATA"/>
    <x v="16"/>
    <n v="15906566"/>
    <n v="7056090"/>
    <n v="76722"/>
    <n v="182006"/>
    <n v="5805346"/>
  </r>
  <r>
    <s v="WTU0331_HAWK"/>
    <x v="27"/>
    <n v="411197218"/>
    <n v="429832599"/>
    <n v="433622573"/>
    <n v="422441492"/>
    <n v="424273470.5"/>
  </r>
  <r>
    <s v="WVY0111_POCO"/>
    <x v="14"/>
    <n v="24777686"/>
    <n v="25082430"/>
    <n v="24623903"/>
    <n v="24867973"/>
    <n v="24837998"/>
  </r>
  <r>
    <s v="WWD1102_MERI"/>
    <x v="8"/>
    <n v="300764"/>
    <n v="324455"/>
    <n v="435335"/>
    <n v="425315"/>
    <n v="371467.25"/>
  </r>
  <r>
    <s v="WWD1103_MERI"/>
    <x v="8"/>
    <n v="245967"/>
    <n v="264308"/>
    <n v="334790"/>
    <n v="339227"/>
    <n v="2960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45C740-6174-4443-88A3-F8E8365508DF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J3:L303" firstHeaderRow="1" firstDataRow="1" firstDataCol="2"/>
  <pivotFields count="7">
    <pivotField axis="axisRow" compact="0" outline="0" showAll="0" defaultSubtotal="0">
      <items count="2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48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7"/>
        <item x="166"/>
        <item x="168"/>
        <item x="169"/>
        <item x="170"/>
        <item x="171"/>
        <item x="172"/>
        <item x="173"/>
        <item x="174"/>
        <item x="175"/>
        <item x="177"/>
        <item x="176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6">
        <item x="0"/>
        <item x="18"/>
        <item x="34"/>
        <item x="46"/>
        <item x="55"/>
        <item x="22"/>
        <item x="13"/>
        <item x="10"/>
        <item x="29"/>
        <item x="40"/>
        <item x="5"/>
        <item x="36"/>
        <item x="28"/>
        <item x="32"/>
        <item x="24"/>
        <item x="6"/>
        <item x="12"/>
        <item x="3"/>
        <item x="8"/>
        <item x="42"/>
        <item x="48"/>
        <item x="20"/>
        <item x="16"/>
        <item x="15"/>
        <item x="43"/>
        <item x="44"/>
        <item x="37"/>
        <item x="17"/>
        <item x="38"/>
        <item x="30"/>
        <item x="52"/>
        <item x="1"/>
        <item x="9"/>
        <item x="53"/>
        <item x="45"/>
        <item x="14"/>
        <item x="11"/>
        <item x="23"/>
        <item x="49"/>
        <item x="39"/>
        <item x="47"/>
        <item x="33"/>
        <item x="25"/>
        <item x="51"/>
        <item x="41"/>
        <item x="26"/>
        <item x="4"/>
        <item x="54"/>
        <item x="27"/>
        <item x="2"/>
        <item x="19"/>
        <item x="31"/>
        <item x="21"/>
        <item x="7"/>
        <item x="35"/>
        <item x="5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6"/>
  </rowFields>
  <rowItems count="300">
    <i>
      <x/>
      <x/>
    </i>
    <i>
      <x v="1"/>
      <x v="31"/>
    </i>
    <i>
      <x v="2"/>
      <x v="31"/>
    </i>
    <i>
      <x v="3"/>
      <x v="49"/>
    </i>
    <i>
      <x v="4"/>
      <x v="49"/>
    </i>
    <i>
      <x v="5"/>
      <x v="49"/>
    </i>
    <i>
      <x v="6"/>
      <x v="31"/>
    </i>
    <i>
      <x v="7"/>
      <x v="17"/>
    </i>
    <i>
      <x v="8"/>
      <x v="46"/>
    </i>
    <i>
      <x v="9"/>
      <x v="17"/>
    </i>
    <i>
      <x v="10"/>
      <x v="17"/>
    </i>
    <i>
      <x v="11"/>
      <x v="10"/>
    </i>
    <i>
      <x v="12"/>
      <x v="10"/>
    </i>
    <i>
      <x v="13"/>
      <x v="15"/>
    </i>
    <i>
      <x v="14"/>
      <x v="15"/>
    </i>
    <i>
      <x v="15"/>
      <x v="17"/>
    </i>
    <i>
      <x v="16"/>
      <x v="53"/>
    </i>
    <i>
      <x v="17"/>
      <x v="18"/>
    </i>
    <i>
      <x v="18"/>
      <x v="32"/>
    </i>
    <i>
      <x v="19"/>
      <x v="7"/>
    </i>
    <i>
      <x v="20"/>
      <x v="36"/>
    </i>
    <i>
      <x v="21"/>
      <x v="18"/>
    </i>
    <i>
      <x v="22"/>
      <x v="16"/>
    </i>
    <i>
      <x v="23"/>
      <x v="6"/>
    </i>
    <i>
      <x v="24"/>
      <x v="6"/>
    </i>
    <i>
      <x v="25"/>
      <x/>
    </i>
    <i>
      <x v="26"/>
      <x v="35"/>
    </i>
    <i>
      <x v="27"/>
      <x v="23"/>
    </i>
    <i>
      <x v="28"/>
      <x v="22"/>
    </i>
    <i>
      <x v="29"/>
      <x v="27"/>
    </i>
    <i>
      <x v="30"/>
      <x v="35"/>
    </i>
    <i>
      <x v="31"/>
      <x v="31"/>
    </i>
    <i>
      <x v="32"/>
      <x v="1"/>
    </i>
    <i>
      <x v="33"/>
      <x v="50"/>
    </i>
    <i>
      <x v="34"/>
      <x v="35"/>
    </i>
    <i>
      <x v="35"/>
      <x v="31"/>
    </i>
    <i>
      <x v="36"/>
      <x v="31"/>
    </i>
    <i>
      <x v="37"/>
      <x v="31"/>
    </i>
    <i>
      <x v="38"/>
      <x v="31"/>
    </i>
    <i>
      <x v="39"/>
      <x v="1"/>
    </i>
    <i>
      <x v="40"/>
      <x v="21"/>
    </i>
    <i>
      <x v="41"/>
      <x v="31"/>
    </i>
    <i>
      <x v="42"/>
      <x v="46"/>
    </i>
    <i>
      <x v="43"/>
      <x v="52"/>
    </i>
    <i>
      <x v="44"/>
      <x v="52"/>
    </i>
    <i>
      <x v="45"/>
      <x v="35"/>
    </i>
    <i>
      <x v="46"/>
      <x v="15"/>
    </i>
    <i>
      <x v="47"/>
      <x v="15"/>
    </i>
    <i>
      <x v="48"/>
      <x v="5"/>
    </i>
    <i>
      <x v="49"/>
      <x v="1"/>
    </i>
    <i>
      <x v="50"/>
      <x v="5"/>
    </i>
    <i>
      <x v="51"/>
      <x v="53"/>
    </i>
    <i>
      <x v="52"/>
      <x v="52"/>
    </i>
    <i>
      <x v="53"/>
      <x v="37"/>
    </i>
    <i>
      <x v="54"/>
      <x v="52"/>
    </i>
    <i>
      <x v="55"/>
      <x v="14"/>
    </i>
    <i>
      <x v="56"/>
      <x v="42"/>
    </i>
    <i>
      <x v="57"/>
      <x v="45"/>
    </i>
    <i>
      <x v="58"/>
      <x v="52"/>
    </i>
    <i>
      <x v="59"/>
      <x v="49"/>
    </i>
    <i>
      <x v="60"/>
      <x v="52"/>
    </i>
    <i>
      <x v="61"/>
      <x v="52"/>
    </i>
    <i>
      <x v="62"/>
      <x v="48"/>
    </i>
    <i>
      <x v="63"/>
      <x v="1"/>
    </i>
    <i>
      <x v="64"/>
      <x v="12"/>
    </i>
    <i>
      <x v="65"/>
      <x v="52"/>
    </i>
    <i>
      <x v="66"/>
      <x v="8"/>
    </i>
    <i>
      <x v="67"/>
      <x v="29"/>
    </i>
    <i>
      <x v="68"/>
      <x v="6"/>
    </i>
    <i>
      <x v="69"/>
      <x v="29"/>
    </i>
    <i>
      <x v="70"/>
      <x v="42"/>
    </i>
    <i>
      <x v="71"/>
      <x v="35"/>
    </i>
    <i>
      <x v="72"/>
      <x v="53"/>
    </i>
    <i>
      <x v="73"/>
      <x v="35"/>
    </i>
    <i>
      <x v="74"/>
      <x v="51"/>
    </i>
    <i>
      <x v="75"/>
      <x v="51"/>
    </i>
    <i>
      <x v="76"/>
      <x v="23"/>
    </i>
    <i>
      <x v="77"/>
      <x v="52"/>
    </i>
    <i>
      <x v="78"/>
      <x v="52"/>
    </i>
    <i>
      <x v="79"/>
      <x v="49"/>
    </i>
    <i>
      <x v="80"/>
      <x v="49"/>
    </i>
    <i>
      <x v="81"/>
      <x v="49"/>
    </i>
    <i>
      <x v="82"/>
      <x v="1"/>
    </i>
    <i>
      <x v="83"/>
      <x v="35"/>
    </i>
    <i>
      <x v="84"/>
      <x v="53"/>
    </i>
    <i>
      <x v="85"/>
      <x v="51"/>
    </i>
    <i>
      <x v="86"/>
      <x v="13"/>
    </i>
    <i>
      <x v="87"/>
      <x v="51"/>
    </i>
    <i>
      <x v="88"/>
      <x v="49"/>
    </i>
    <i>
      <x v="89"/>
      <x v="31"/>
    </i>
    <i>
      <x v="90"/>
      <x v="31"/>
    </i>
    <i>
      <x v="91"/>
      <x v="41"/>
    </i>
    <i>
      <x v="92"/>
      <x v="35"/>
    </i>
    <i>
      <x v="93"/>
      <x v="35"/>
    </i>
    <i>
      <x v="94"/>
      <x v="2"/>
    </i>
    <i>
      <x v="95"/>
      <x v="54"/>
    </i>
    <i>
      <x v="96"/>
      <x v="54"/>
    </i>
    <i>
      <x v="97"/>
      <x v="46"/>
    </i>
    <i>
      <x v="98"/>
      <x v="54"/>
    </i>
    <i>
      <x v="99"/>
      <x v="54"/>
    </i>
    <i>
      <x v="100"/>
      <x v="1"/>
    </i>
    <i>
      <x v="101"/>
      <x v="32"/>
    </i>
    <i>
      <x v="102"/>
      <x v="1"/>
    </i>
    <i>
      <x v="103"/>
      <x v="32"/>
    </i>
    <i>
      <x v="104"/>
      <x v="11"/>
    </i>
    <i>
      <x v="105"/>
      <x v="11"/>
    </i>
    <i>
      <x v="106"/>
      <x v="31"/>
    </i>
    <i>
      <x v="107"/>
      <x v="31"/>
    </i>
    <i>
      <x v="108"/>
      <x v="51"/>
    </i>
    <i>
      <x v="109"/>
      <x v="15"/>
    </i>
    <i>
      <x v="110"/>
      <x v="14"/>
    </i>
    <i>
      <x v="111"/>
      <x v="26"/>
    </i>
    <i>
      <x v="112"/>
      <x v="26"/>
    </i>
    <i>
      <x v="113"/>
      <x v="26"/>
    </i>
    <i>
      <x v="114"/>
      <x v="31"/>
    </i>
    <i>
      <x v="115"/>
      <x v="31"/>
    </i>
    <i>
      <x v="116"/>
      <x v="27"/>
    </i>
    <i>
      <x v="117"/>
      <x v="49"/>
    </i>
    <i>
      <x v="118"/>
      <x v="21"/>
    </i>
    <i>
      <x v="119"/>
      <x v="35"/>
    </i>
    <i>
      <x v="120"/>
      <x v="35"/>
    </i>
    <i>
      <x v="121"/>
      <x v="35"/>
    </i>
    <i>
      <x v="122"/>
      <x v="35"/>
    </i>
    <i>
      <x v="123"/>
      <x v="51"/>
    </i>
    <i>
      <x v="124"/>
      <x v="35"/>
    </i>
    <i>
      <x v="125"/>
      <x v="45"/>
    </i>
    <i>
      <x v="126"/>
      <x v="28"/>
    </i>
    <i>
      <x v="127"/>
      <x v="17"/>
    </i>
    <i>
      <x v="128"/>
      <x v="35"/>
    </i>
    <i>
      <x v="129"/>
      <x v="49"/>
    </i>
    <i>
      <x v="130"/>
      <x v="53"/>
    </i>
    <i>
      <x v="131"/>
      <x v="52"/>
    </i>
    <i>
      <x v="132"/>
      <x v="49"/>
    </i>
    <i>
      <x v="133"/>
      <x v="49"/>
    </i>
    <i>
      <x v="134"/>
      <x v="35"/>
    </i>
    <i>
      <x v="135"/>
      <x v="18"/>
    </i>
    <i>
      <x v="136"/>
      <x v="39"/>
    </i>
    <i>
      <x v="137"/>
      <x v="46"/>
    </i>
    <i>
      <x v="138"/>
      <x v="21"/>
    </i>
    <i>
      <x v="139"/>
      <x v="41"/>
    </i>
    <i>
      <x v="140"/>
      <x v="51"/>
    </i>
    <i>
      <x v="141"/>
      <x v="35"/>
    </i>
    <i>
      <x v="142"/>
      <x v="9"/>
    </i>
    <i>
      <x v="143"/>
      <x v="44"/>
    </i>
    <i>
      <x v="144"/>
      <x v="52"/>
    </i>
    <i>
      <x v="145"/>
      <x v="52"/>
    </i>
    <i>
      <x v="146"/>
      <x v="31"/>
    </i>
    <i>
      <x v="147"/>
      <x v="31"/>
    </i>
    <i>
      <x v="148"/>
      <x/>
    </i>
    <i>
      <x v="149"/>
      <x v="49"/>
    </i>
    <i>
      <x v="150"/>
      <x v="49"/>
    </i>
    <i>
      <x v="151"/>
      <x v="19"/>
    </i>
    <i>
      <x v="152"/>
      <x v="21"/>
    </i>
    <i>
      <x v="153"/>
      <x v="27"/>
    </i>
    <i>
      <x v="154"/>
      <x v="21"/>
    </i>
    <i>
      <x v="155"/>
      <x v="35"/>
    </i>
    <i>
      <x v="156"/>
      <x v="17"/>
    </i>
    <i>
      <x v="157"/>
      <x v="35"/>
    </i>
    <i>
      <x v="158"/>
      <x v="35"/>
    </i>
    <i>
      <x v="159"/>
      <x v="27"/>
    </i>
    <i>
      <x v="160"/>
      <x v="35"/>
    </i>
    <i>
      <x v="161"/>
      <x v="49"/>
    </i>
    <i>
      <x v="162"/>
      <x v="24"/>
    </i>
    <i>
      <x v="163"/>
      <x v="25"/>
    </i>
    <i>
      <x v="164"/>
      <x v="42"/>
    </i>
    <i>
      <x v="165"/>
      <x v="41"/>
    </i>
    <i>
      <x v="166"/>
      <x v="35"/>
    </i>
    <i>
      <x v="167"/>
      <x v="34"/>
    </i>
    <i>
      <x v="168"/>
      <x v="52"/>
    </i>
    <i>
      <x v="169"/>
      <x v="32"/>
    </i>
    <i>
      <x v="170"/>
      <x v="22"/>
    </i>
    <i>
      <x v="171"/>
      <x v="18"/>
    </i>
    <i>
      <x v="172"/>
      <x v="18"/>
    </i>
    <i>
      <x v="173"/>
      <x v="18"/>
    </i>
    <i>
      <x v="174"/>
      <x v="17"/>
    </i>
    <i>
      <x v="175"/>
      <x v="5"/>
    </i>
    <i>
      <x v="176"/>
      <x v="41"/>
    </i>
    <i>
      <x v="177"/>
      <x v="35"/>
    </i>
    <i>
      <x v="178"/>
      <x v="41"/>
    </i>
    <i>
      <x v="179"/>
      <x v="35"/>
    </i>
    <i>
      <x v="180"/>
      <x v="3"/>
    </i>
    <i>
      <x v="181"/>
      <x v="3"/>
    </i>
    <i>
      <x v="182"/>
      <x v="5"/>
    </i>
    <i>
      <x v="183"/>
      <x v="49"/>
    </i>
    <i>
      <x v="184"/>
      <x v="5"/>
    </i>
    <i>
      <x v="185"/>
      <x v="53"/>
    </i>
    <i>
      <x v="186"/>
      <x v="48"/>
    </i>
    <i>
      <x v="187"/>
      <x v="49"/>
    </i>
    <i>
      <x v="188"/>
      <x v="35"/>
    </i>
    <i>
      <x v="189"/>
      <x v="49"/>
    </i>
    <i>
      <x v="190"/>
      <x v="49"/>
    </i>
    <i>
      <x v="191"/>
      <x v="23"/>
    </i>
    <i>
      <x v="192"/>
      <x v="40"/>
    </i>
    <i>
      <x v="193"/>
      <x v="49"/>
    </i>
    <i>
      <x v="194"/>
      <x v="49"/>
    </i>
    <i>
      <x v="195"/>
      <x v="52"/>
    </i>
    <i>
      <x v="196"/>
      <x v="5"/>
    </i>
    <i>
      <x v="197"/>
      <x v="9"/>
    </i>
    <i>
      <x v="198"/>
      <x v="48"/>
    </i>
    <i>
      <x v="199"/>
      <x v="53"/>
    </i>
    <i>
      <x v="200"/>
      <x v="53"/>
    </i>
    <i>
      <x v="201"/>
      <x v="49"/>
    </i>
    <i>
      <x v="202"/>
      <x v="49"/>
    </i>
    <i>
      <x v="203"/>
      <x v="48"/>
    </i>
    <i>
      <x v="204"/>
      <x v="48"/>
    </i>
    <i>
      <x v="205"/>
      <x v="48"/>
    </i>
    <i>
      <x v="206"/>
      <x v="5"/>
    </i>
    <i>
      <x v="207"/>
      <x v="5"/>
    </i>
    <i>
      <x v="208"/>
      <x v="13"/>
    </i>
    <i>
      <x v="209"/>
      <x v="49"/>
    </i>
    <i>
      <x v="210"/>
      <x v="49"/>
    </i>
    <i>
      <x v="211"/>
      <x v="15"/>
    </i>
    <i>
      <x v="212"/>
      <x v="15"/>
    </i>
    <i>
      <x v="213"/>
      <x v="1"/>
    </i>
    <i>
      <x v="214"/>
      <x v="35"/>
    </i>
    <i>
      <x v="215"/>
      <x v="5"/>
    </i>
    <i>
      <x v="216"/>
      <x v="49"/>
    </i>
    <i>
      <x v="217"/>
      <x v="51"/>
    </i>
    <i>
      <x v="218"/>
      <x v="20"/>
    </i>
    <i>
      <x v="219"/>
      <x v="21"/>
    </i>
    <i>
      <x v="220"/>
      <x v="21"/>
    </i>
    <i>
      <x v="221"/>
      <x v="49"/>
    </i>
    <i>
      <x v="222"/>
      <x/>
    </i>
    <i>
      <x v="223"/>
      <x v="49"/>
    </i>
    <i>
      <x v="224"/>
      <x v="23"/>
    </i>
    <i>
      <x v="225"/>
      <x v="38"/>
    </i>
    <i>
      <x v="226"/>
      <x v="49"/>
    </i>
    <i>
      <x v="227"/>
      <x v="31"/>
    </i>
    <i>
      <x v="228"/>
      <x v="49"/>
    </i>
    <i>
      <x v="229"/>
      <x v="35"/>
    </i>
    <i>
      <x v="230"/>
      <x v="35"/>
    </i>
    <i>
      <x v="231"/>
      <x v="49"/>
    </i>
    <i>
      <x v="232"/>
      <x v="5"/>
    </i>
    <i>
      <x v="233"/>
      <x v="49"/>
    </i>
    <i>
      <x v="234"/>
      <x/>
    </i>
    <i>
      <x v="235"/>
      <x v="13"/>
    </i>
    <i>
      <x v="236"/>
      <x/>
    </i>
    <i>
      <x v="237"/>
      <x v="13"/>
    </i>
    <i>
      <x v="238"/>
      <x v="14"/>
    </i>
    <i>
      <x v="239"/>
      <x v="52"/>
    </i>
    <i>
      <x v="240"/>
      <x v="13"/>
    </i>
    <i>
      <x v="241"/>
      <x v="41"/>
    </i>
    <i>
      <x v="242"/>
      <x v="13"/>
    </i>
    <i>
      <x v="243"/>
      <x v="35"/>
    </i>
    <i>
      <x v="244"/>
      <x/>
    </i>
    <i>
      <x v="245"/>
      <x v="52"/>
    </i>
    <i>
      <x v="246"/>
      <x v="23"/>
    </i>
    <i>
      <x v="247"/>
      <x v="50"/>
    </i>
    <i>
      <x v="248"/>
      <x v="41"/>
    </i>
    <i>
      <x v="249"/>
      <x v="55"/>
    </i>
    <i>
      <x v="250"/>
      <x v="23"/>
    </i>
    <i>
      <x v="251"/>
      <x v="52"/>
    </i>
    <i>
      <x v="252"/>
      <x v="48"/>
    </i>
    <i>
      <x v="253"/>
      <x v="49"/>
    </i>
    <i>
      <x v="254"/>
      <x v="49"/>
    </i>
    <i>
      <x v="255"/>
      <x v="8"/>
    </i>
    <i>
      <x v="256"/>
      <x v="8"/>
    </i>
    <i>
      <x v="257"/>
      <x v="13"/>
    </i>
    <i>
      <x v="258"/>
      <x v="43"/>
    </i>
    <i>
      <x v="259"/>
      <x v="51"/>
    </i>
    <i>
      <x v="260"/>
      <x v="30"/>
    </i>
    <i>
      <x v="261"/>
      <x/>
    </i>
    <i>
      <x v="262"/>
      <x v="18"/>
    </i>
    <i>
      <x v="263"/>
      <x v="22"/>
    </i>
    <i>
      <x v="264"/>
      <x v="52"/>
    </i>
    <i>
      <x v="265"/>
      <x v="14"/>
    </i>
    <i>
      <x v="266"/>
      <x v="49"/>
    </i>
    <i>
      <x v="267"/>
      <x v="37"/>
    </i>
    <i>
      <x v="268"/>
      <x v="18"/>
    </i>
    <i>
      <x v="269"/>
      <x v="49"/>
    </i>
    <i>
      <x v="270"/>
      <x v="15"/>
    </i>
    <i>
      <x v="271"/>
      <x v="35"/>
    </i>
    <i>
      <x v="272"/>
      <x v="5"/>
    </i>
    <i>
      <x v="273"/>
      <x v="33"/>
    </i>
    <i>
      <x v="274"/>
      <x v="5"/>
    </i>
    <i>
      <x v="275"/>
      <x v="35"/>
    </i>
    <i>
      <x v="276"/>
      <x v="52"/>
    </i>
    <i>
      <x v="277"/>
      <x v="49"/>
    </i>
    <i>
      <x v="278"/>
      <x v="17"/>
    </i>
    <i>
      <x v="279"/>
      <x v="47"/>
    </i>
    <i>
      <x v="280"/>
      <x v="35"/>
    </i>
    <i>
      <x v="281"/>
      <x v="17"/>
    </i>
    <i>
      <x v="282"/>
      <x v="1"/>
    </i>
    <i>
      <x v="283"/>
      <x v="15"/>
    </i>
    <i>
      <x v="284"/>
      <x v="15"/>
    </i>
    <i>
      <x v="285"/>
      <x v="3"/>
    </i>
    <i>
      <x v="286"/>
      <x v="4"/>
    </i>
    <i>
      <x v="287"/>
      <x v="8"/>
    </i>
    <i>
      <x v="288"/>
      <x v="49"/>
    </i>
    <i>
      <x v="289"/>
      <x v="48"/>
    </i>
    <i>
      <x v="290"/>
      <x v="5"/>
    </i>
    <i>
      <x v="291"/>
      <x v="49"/>
    </i>
    <i>
      <x v="292"/>
      <x v="18"/>
    </i>
    <i>
      <x v="293"/>
      <x v="22"/>
    </i>
    <i>
      <x v="294"/>
      <x v="22"/>
    </i>
    <i>
      <x v="295"/>
      <x v="48"/>
    </i>
    <i>
      <x v="296"/>
      <x v="35"/>
    </i>
    <i>
      <x v="297"/>
      <x v="18"/>
    </i>
    <i>
      <x v="298"/>
      <x v="18"/>
    </i>
    <i t="grand">
      <x/>
    </i>
  </rowItems>
  <colItems count="1">
    <i/>
  </colItems>
  <dataFields count="1">
    <dataField name="Sum of 4 year  av Gross AMD" fld="5" baseField="0" baseItem="0"/>
  </dataFields>
  <formats count="11"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">
      <pivotArea dataOnly="0" labelOnly="1" fieldPosition="0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">
      <pivotArea dataOnly="0" labelOnly="1" fieldPosition="0">
        <references count="1">
          <reference field="0" count="49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</reference>
        </references>
      </pivotArea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0332CD-21E4-4DF5-B4D7-B96A9C0E57A9}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3:J60" firstHeaderRow="1" firstDataRow="1" firstDataCol="1"/>
  <pivotFields count="7">
    <pivotField showAll="0"/>
    <pivotField axis="axisRow" showAll="0">
      <items count="57">
        <item x="0"/>
        <item x="18"/>
        <item x="34"/>
        <item x="46"/>
        <item x="55"/>
        <item x="22"/>
        <item x="13"/>
        <item x="10"/>
        <item x="29"/>
        <item x="40"/>
        <item x="5"/>
        <item x="36"/>
        <item x="28"/>
        <item x="32"/>
        <item x="24"/>
        <item x="6"/>
        <item x="12"/>
        <item x="3"/>
        <item x="8"/>
        <item x="42"/>
        <item x="48"/>
        <item x="20"/>
        <item x="16"/>
        <item x="15"/>
        <item x="43"/>
        <item x="44"/>
        <item x="37"/>
        <item x="17"/>
        <item x="38"/>
        <item x="30"/>
        <item x="52"/>
        <item x="1"/>
        <item x="9"/>
        <item x="53"/>
        <item x="45"/>
        <item x="14"/>
        <item x="11"/>
        <item x="23"/>
        <item x="49"/>
        <item x="39"/>
        <item x="47"/>
        <item x="33"/>
        <item x="25"/>
        <item x="51"/>
        <item x="41"/>
        <item x="26"/>
        <item x="4"/>
        <item x="54"/>
        <item x="27"/>
        <item x="2"/>
        <item x="19"/>
        <item x="31"/>
        <item x="21"/>
        <item x="7"/>
        <item x="35"/>
        <item x="50"/>
        <item t="default"/>
      </items>
    </pivotField>
    <pivotField numFmtId="164" showAll="0"/>
    <pivotField numFmtId="164" showAll="0"/>
    <pivotField numFmtId="164" showAll="0"/>
    <pivotField numFmtId="164" showAll="0"/>
    <pivotField dataField="1" numFmtId="164" showAll="0"/>
  </pivotFields>
  <rowFields count="1">
    <field x="1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Items count="1">
    <i/>
  </colItems>
  <dataFields count="1">
    <dataField name="Sum of 4 year av Gross" fld="6" baseField="0" baseItem="0"/>
  </dataFields>
  <formats count="8">
    <format dxfId="7">
      <pivotArea outline="0" collapsedLevelsAreSubtotals="1" fieldPosition="0"/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collapsedLevelsAreSubtotals="1" fieldPosition="0">
        <references count="1">
          <reference field="1" count="1">
            <x v="26"/>
          </reference>
        </references>
      </pivotArea>
    </format>
    <format dxfId="4">
      <pivotArea dataOnly="0" labelOnly="1" fieldPosition="0">
        <references count="1">
          <reference field="1" count="1">
            <x v="26"/>
          </reference>
        </references>
      </pivotArea>
    </format>
    <format dxfId="3">
      <pivotArea collapsedLevelsAreSubtotals="1" fieldPosition="0">
        <references count="1">
          <reference field="1" count="1">
            <x v="46"/>
          </reference>
        </references>
      </pivotArea>
    </format>
    <format dxfId="2">
      <pivotArea dataOnly="0" labelOnly="1" fieldPosition="0">
        <references count="1">
          <reference field="1" count="1">
            <x v="46"/>
          </reference>
        </references>
      </pivotArea>
    </format>
    <format dxfId="1">
      <pivotArea collapsedLevelsAreSubtotals="1" fieldPosition="0">
        <references count="1">
          <reference field="1" count="1">
            <x v="54"/>
          </reference>
        </references>
      </pivotArea>
    </format>
    <format dxfId="0">
      <pivotArea dataOnly="0" labelOnly="1" fieldPosition="0">
        <references count="1">
          <reference field="1" count="1">
            <x v="5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30" dT="2019-05-13T18:44:37.71" personId="{8F16F388-3333-4AF8-A4D8-40D26A87ACD8}" id="{813EB2D5-924E-4DCF-8526-B680E1813742}">
    <text>0'd out. Cannot have negative charge for residual.</text>
  </threadedComment>
  <threadedComment ref="O50" dT="2019-05-13T18:47:03.71" personId="{8F16F388-3333-4AF8-A4D8-40D26A87ACD8}" id="{0BD08056-8B74-4A89-BD9E-80BAE3B37424}">
    <text>Netted to Powerco. HWA.</text>
  </threadedComment>
  <threadedComment ref="O58" dT="2019-05-13T18:47:29.77" personId="{8F16F388-3333-4AF8-A4D8-40D26A87ACD8}" id="{476A7555-720F-4ADE-B17D-07EC6293BE85}">
    <text>Netted to Powerco. HWA.</text>
  </threadedComment>
</ThreadedComment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2.xml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6D750-326D-4B12-BCCF-C3760DEA337A}">
  <dimension ref="B1:B4"/>
  <sheetViews>
    <sheetView tabSelected="1" zoomScale="75" zoomScaleNormal="75" workbookViewId="0">
      <selection activeCell="C9" sqref="C9"/>
    </sheetView>
  </sheetViews>
  <sheetFormatPr defaultRowHeight="14.4" x14ac:dyDescent="0.3"/>
  <cols>
    <col min="1" max="1" width="4.88671875" customWidth="1"/>
  </cols>
  <sheetData>
    <row r="1" spans="2:2" x14ac:dyDescent="0.3">
      <c r="B1" s="1" t="s">
        <v>384</v>
      </c>
    </row>
    <row r="3" spans="2:2" x14ac:dyDescent="0.3">
      <c r="B3" t="s">
        <v>383</v>
      </c>
    </row>
    <row r="4" spans="2:2" x14ac:dyDescent="0.3">
      <c r="B4" s="30" t="s">
        <v>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30488-96C9-47EE-AF44-3A6F1F38A5BC}">
  <dimension ref="A1:C60"/>
  <sheetViews>
    <sheetView zoomScale="69" zoomScaleNormal="69" workbookViewId="0">
      <selection activeCell="B11" sqref="B11"/>
    </sheetView>
  </sheetViews>
  <sheetFormatPr defaultRowHeight="14.4" x14ac:dyDescent="0.3"/>
  <cols>
    <col min="1" max="1" width="37.33203125" bestFit="1" customWidth="1"/>
    <col min="2" max="2" width="17.33203125" style="4" bestFit="1" customWidth="1"/>
    <col min="3" max="3" width="16.88671875" bestFit="1" customWidth="1"/>
  </cols>
  <sheetData>
    <row r="1" spans="1:3" x14ac:dyDescent="0.3">
      <c r="A1" s="1"/>
    </row>
    <row r="2" spans="1:3" x14ac:dyDescent="0.3">
      <c r="A2" s="2" t="s">
        <v>361</v>
      </c>
      <c r="B2" s="1" t="s">
        <v>380</v>
      </c>
      <c r="C2" s="9" t="s">
        <v>382</v>
      </c>
    </row>
    <row r="3" spans="1:3" x14ac:dyDescent="0.3">
      <c r="A3" s="3" t="s">
        <v>308</v>
      </c>
      <c r="B3" s="4">
        <v>1.9605314445329692E-2</v>
      </c>
      <c r="C3" s="4">
        <v>1.797992535319656E-2</v>
      </c>
    </row>
    <row r="4" spans="1:3" x14ac:dyDescent="0.3">
      <c r="A4" s="3" t="s">
        <v>326</v>
      </c>
      <c r="B4" s="4">
        <v>3.3743876407457234E-2</v>
      </c>
      <c r="C4" s="4">
        <v>3.9756472732059775E-2</v>
      </c>
    </row>
    <row r="5" spans="1:3" x14ac:dyDescent="0.3">
      <c r="A5" s="3" t="s">
        <v>372</v>
      </c>
      <c r="B5" s="4">
        <v>1.4348926583578182E-3</v>
      </c>
      <c r="C5" s="4">
        <v>1.0248592244516991E-3</v>
      </c>
    </row>
    <row r="6" spans="1:3" x14ac:dyDescent="0.3">
      <c r="A6" s="3" t="s">
        <v>351</v>
      </c>
      <c r="B6" s="4">
        <v>1.8934282886549805E-3</v>
      </c>
      <c r="C6" s="4">
        <v>2.6237491276034151E-3</v>
      </c>
    </row>
    <row r="7" spans="1:3" x14ac:dyDescent="0.3">
      <c r="A7" s="3" t="s">
        <v>360</v>
      </c>
      <c r="B7" s="4">
        <v>2.8230235279023542E-3</v>
      </c>
      <c r="C7" s="4">
        <v>2.323329852492824E-3</v>
      </c>
    </row>
    <row r="8" spans="1:3" x14ac:dyDescent="0.3">
      <c r="A8" s="3" t="s">
        <v>330</v>
      </c>
      <c r="B8" s="4">
        <v>2.3963764920839151E-4</v>
      </c>
      <c r="C8" s="4">
        <v>3.4789202291285889E-3</v>
      </c>
    </row>
    <row r="9" spans="1:3" x14ac:dyDescent="0.3">
      <c r="A9" s="3" t="s">
        <v>321</v>
      </c>
      <c r="B9" s="4">
        <v>1.4191795234598303E-2</v>
      </c>
      <c r="C9" s="4">
        <v>1.463675562240919E-2</v>
      </c>
    </row>
    <row r="10" spans="1:3" x14ac:dyDescent="0.3">
      <c r="A10" s="3" t="s">
        <v>318</v>
      </c>
      <c r="B10" s="4">
        <v>1.37728723059414E-3</v>
      </c>
      <c r="C10" s="4">
        <v>1.0273118595057632E-3</v>
      </c>
    </row>
    <row r="11" spans="1:3" x14ac:dyDescent="0.3">
      <c r="A11" s="3" t="s">
        <v>337</v>
      </c>
      <c r="B11" s="4">
        <v>7.4212723730971829E-3</v>
      </c>
      <c r="C11" s="4">
        <v>8.4704318303205472E-3</v>
      </c>
    </row>
    <row r="12" spans="1:3" x14ac:dyDescent="0.3">
      <c r="A12" s="3" t="s">
        <v>346</v>
      </c>
      <c r="B12" s="4">
        <v>1.0679228829738183E-2</v>
      </c>
      <c r="C12" s="4">
        <v>1.2694896077860097E-2</v>
      </c>
    </row>
    <row r="13" spans="1:3" x14ac:dyDescent="0.3">
      <c r="A13" s="3" t="s">
        <v>313</v>
      </c>
      <c r="B13" s="4">
        <v>1.5455612543408159E-2</v>
      </c>
      <c r="C13" s="4">
        <v>2.0909740520337363E-2</v>
      </c>
    </row>
    <row r="14" spans="1:3" x14ac:dyDescent="0.3">
      <c r="A14" s="3" t="s">
        <v>343</v>
      </c>
      <c r="B14" s="4">
        <v>1.1046431481953169E-2</v>
      </c>
      <c r="C14" s="4">
        <v>1.1565828382622932E-2</v>
      </c>
    </row>
    <row r="15" spans="1:3" x14ac:dyDescent="0.3">
      <c r="A15" s="3" t="s">
        <v>336</v>
      </c>
      <c r="B15" s="4">
        <v>4.4563897062285059E-4</v>
      </c>
      <c r="C15" s="4">
        <v>5.4214642299718391E-4</v>
      </c>
    </row>
    <row r="16" spans="1:3" x14ac:dyDescent="0.3">
      <c r="A16" s="3" t="s">
        <v>340</v>
      </c>
      <c r="B16" s="4">
        <v>4.2429747346822493E-4</v>
      </c>
      <c r="C16" s="4">
        <v>2.0765263204245636E-3</v>
      </c>
    </row>
    <row r="17" spans="1:3" x14ac:dyDescent="0.3">
      <c r="A17" s="3" t="s">
        <v>332</v>
      </c>
      <c r="B17" s="4">
        <v>1.2117566018754473E-2</v>
      </c>
      <c r="C17" s="4">
        <v>1.0646774693643066E-2</v>
      </c>
    </row>
    <row r="18" spans="1:3" x14ac:dyDescent="0.3">
      <c r="A18" s="3" t="s">
        <v>314</v>
      </c>
      <c r="B18" s="4">
        <v>1.567061315936355E-2</v>
      </c>
      <c r="C18" s="4">
        <v>1.7862484060724049E-2</v>
      </c>
    </row>
    <row r="19" spans="1:3" x14ac:dyDescent="0.3">
      <c r="A19" s="3" t="s">
        <v>320</v>
      </c>
      <c r="B19" s="4">
        <v>9.7047329868877492E-3</v>
      </c>
      <c r="C19" s="4">
        <v>8.3342250277832226E-3</v>
      </c>
    </row>
    <row r="20" spans="1:3" x14ac:dyDescent="0.3">
      <c r="A20" s="3" t="s">
        <v>311</v>
      </c>
      <c r="B20" s="4">
        <v>4.4317484947053272E-4</v>
      </c>
      <c r="C20" s="4">
        <v>2.8303408523899275E-3</v>
      </c>
    </row>
    <row r="21" spans="1:3" x14ac:dyDescent="0.3">
      <c r="A21" s="3" t="s">
        <v>316</v>
      </c>
      <c r="B21" s="4">
        <v>2.74288007290916E-4</v>
      </c>
      <c r="C21" s="4">
        <v>3.377563659568779E-3</v>
      </c>
    </row>
    <row r="22" spans="1:3" x14ac:dyDescent="0.3">
      <c r="A22" s="3" t="s">
        <v>347</v>
      </c>
      <c r="B22" s="4">
        <v>1.2198452056358649E-3</v>
      </c>
      <c r="C22" s="4">
        <v>1.041742479707582E-3</v>
      </c>
    </row>
    <row r="23" spans="1:3" x14ac:dyDescent="0.3">
      <c r="A23" s="3" t="s">
        <v>353</v>
      </c>
      <c r="B23" s="4">
        <v>1.2621269826157487E-3</v>
      </c>
      <c r="C23" s="4">
        <v>1.5902201234257219E-3</v>
      </c>
    </row>
    <row r="24" spans="1:3" x14ac:dyDescent="0.3">
      <c r="A24" s="3" t="s">
        <v>328</v>
      </c>
      <c r="B24" s="4">
        <v>1.8050184077098189E-2</v>
      </c>
      <c r="C24" s="4">
        <v>1.7607923357322006E-2</v>
      </c>
    </row>
    <row r="25" spans="1:3" x14ac:dyDescent="0.3">
      <c r="A25" s="3" t="s">
        <v>324</v>
      </c>
      <c r="B25" s="4">
        <v>6.6369206777410292E-3</v>
      </c>
      <c r="C25" s="4">
        <v>7.8725022193495333E-3</v>
      </c>
    </row>
    <row r="26" spans="1:3" x14ac:dyDescent="0.3">
      <c r="A26" s="3" t="s">
        <v>323</v>
      </c>
      <c r="B26" s="4">
        <v>1.2954284588505701E-3</v>
      </c>
      <c r="C26" s="4">
        <v>4.9430292803558078E-3</v>
      </c>
    </row>
    <row r="27" spans="1:3" x14ac:dyDescent="0.3">
      <c r="A27" s="3" t="s">
        <v>348</v>
      </c>
      <c r="B27" s="4">
        <v>2.6623000951158922E-6</v>
      </c>
      <c r="C27" s="4">
        <v>6.0802534130983488E-4</v>
      </c>
    </row>
    <row r="28" spans="1:3" x14ac:dyDescent="0.3">
      <c r="A28" s="3" t="s">
        <v>349</v>
      </c>
      <c r="B28" s="4">
        <v>9.8496485456929723E-8</v>
      </c>
      <c r="C28" s="4">
        <v>1.1915243320790291E-4</v>
      </c>
    </row>
    <row r="29" spans="1:3" x14ac:dyDescent="0.3">
      <c r="A29" s="3" t="s">
        <v>344</v>
      </c>
      <c r="B29" s="4">
        <v>1.1413406464057835E-2</v>
      </c>
      <c r="C29" s="4">
        <v>1.301197045612852E-2</v>
      </c>
    </row>
    <row r="30" spans="1:3" x14ac:dyDescent="0.3">
      <c r="A30" s="3" t="s">
        <v>325</v>
      </c>
      <c r="B30" s="4">
        <v>2.6394545441604297E-2</v>
      </c>
      <c r="C30" s="4">
        <v>2.1507042713038733E-2</v>
      </c>
    </row>
    <row r="31" spans="1:3" x14ac:dyDescent="0.3">
      <c r="A31" s="3" t="s">
        <v>342</v>
      </c>
      <c r="B31" s="4">
        <v>5.8240342373297864E-7</v>
      </c>
      <c r="C31" s="4">
        <v>3.1975516542053791E-4</v>
      </c>
    </row>
    <row r="32" spans="1:3" x14ac:dyDescent="0.3">
      <c r="A32" s="3" t="s">
        <v>338</v>
      </c>
      <c r="B32" s="4">
        <v>2.627413977986609E-2</v>
      </c>
      <c r="C32" s="4">
        <v>1.9433938674084956E-2</v>
      </c>
    </row>
    <row r="33" spans="1:3" x14ac:dyDescent="0.3">
      <c r="A33" s="3" t="s">
        <v>357</v>
      </c>
      <c r="B33" s="4">
        <v>0.12196377303156099</v>
      </c>
      <c r="C33" s="4">
        <v>6.6634900289547827E-2</v>
      </c>
    </row>
    <row r="34" spans="1:3" x14ac:dyDescent="0.3">
      <c r="A34" s="3" t="s">
        <v>309</v>
      </c>
      <c r="B34" s="4">
        <v>8.0063023529490698E-2</v>
      </c>
      <c r="C34" s="4">
        <v>9.2800694768768996E-2</v>
      </c>
    </row>
    <row r="35" spans="1:3" x14ac:dyDescent="0.3">
      <c r="A35" s="3" t="s">
        <v>317</v>
      </c>
      <c r="B35" s="4">
        <v>1.0422301778307035E-2</v>
      </c>
      <c r="C35" s="4">
        <v>8.4153901366653891E-3</v>
      </c>
    </row>
    <row r="36" spans="1:3" x14ac:dyDescent="0.3">
      <c r="A36" s="3" t="s">
        <v>358</v>
      </c>
      <c r="B36" s="4">
        <v>1.2432427085144099E-2</v>
      </c>
      <c r="C36" s="4">
        <v>8.9657500351924616E-3</v>
      </c>
    </row>
    <row r="37" spans="1:3" x14ac:dyDescent="0.3">
      <c r="A37" s="3" t="s">
        <v>350</v>
      </c>
      <c r="B37" s="4">
        <v>2.3893769468426262E-5</v>
      </c>
      <c r="C37" s="4">
        <v>2.8633088305585095E-5</v>
      </c>
    </row>
    <row r="38" spans="1:3" x14ac:dyDescent="0.3">
      <c r="A38" s="3" t="s">
        <v>322</v>
      </c>
      <c r="B38" s="4">
        <v>0.12351306194089132</v>
      </c>
      <c r="C38" s="4">
        <v>0.11928487550082237</v>
      </c>
    </row>
    <row r="39" spans="1:3" x14ac:dyDescent="0.3">
      <c r="A39" s="3" t="s">
        <v>319</v>
      </c>
      <c r="B39" s="4">
        <v>7.582751476758702E-6</v>
      </c>
      <c r="C39" s="4">
        <v>3.2853902119555806E-5</v>
      </c>
    </row>
    <row r="40" spans="1:3" x14ac:dyDescent="0.3">
      <c r="A40" s="3" t="s">
        <v>331</v>
      </c>
      <c r="B40" s="4">
        <v>2.0093050096171797E-3</v>
      </c>
      <c r="C40" s="4">
        <v>1.7271684202817177E-3</v>
      </c>
    </row>
    <row r="41" spans="1:3" x14ac:dyDescent="0.3">
      <c r="A41" s="3" t="s">
        <v>354</v>
      </c>
      <c r="B41" s="4">
        <v>9.226301723374253E-5</v>
      </c>
      <c r="C41" s="4">
        <v>2.0875916971801084E-4</v>
      </c>
    </row>
    <row r="42" spans="1:3" x14ac:dyDescent="0.3">
      <c r="A42" s="3" t="s">
        <v>345</v>
      </c>
      <c r="B42" s="4">
        <v>3.9138795790016748E-4</v>
      </c>
      <c r="C42" s="4">
        <v>1.2686967792452774E-3</v>
      </c>
    </row>
    <row r="43" spans="1:3" x14ac:dyDescent="0.3">
      <c r="A43" s="3" t="s">
        <v>352</v>
      </c>
      <c r="B43" s="4">
        <v>1.079370041121202E-5</v>
      </c>
      <c r="C43" s="4">
        <v>1.8822548089328846E-5</v>
      </c>
    </row>
    <row r="44" spans="1:3" x14ac:dyDescent="0.3">
      <c r="A44" s="3" t="s">
        <v>341</v>
      </c>
      <c r="B44" s="4">
        <v>7.8737879736188662E-3</v>
      </c>
      <c r="C44" s="4">
        <v>8.7985145473200004E-3</v>
      </c>
    </row>
    <row r="45" spans="1:3" x14ac:dyDescent="0.3">
      <c r="A45" s="3" t="s">
        <v>333</v>
      </c>
      <c r="B45" s="4">
        <v>1.4159413604238748E-2</v>
      </c>
      <c r="C45" s="4">
        <v>1.3074313016921357E-2</v>
      </c>
    </row>
    <row r="46" spans="1:3" x14ac:dyDescent="0.3">
      <c r="A46" s="3" t="s">
        <v>356</v>
      </c>
      <c r="B46" s="4">
        <v>1.3375269271505111E-5</v>
      </c>
      <c r="C46" s="4">
        <v>1.2217544850709816E-4</v>
      </c>
    </row>
    <row r="47" spans="1:3" x14ac:dyDescent="0.3">
      <c r="A47" s="3" t="s">
        <v>370</v>
      </c>
      <c r="B47" s="4">
        <v>2.2727454307999929E-5</v>
      </c>
      <c r="C47" s="4">
        <v>7.6944295068195803E-5</v>
      </c>
    </row>
    <row r="48" spans="1:3" x14ac:dyDescent="0.3">
      <c r="A48" s="3" t="s">
        <v>334</v>
      </c>
      <c r="B48" s="4">
        <v>8.7137482606725568E-3</v>
      </c>
      <c r="C48" s="4">
        <v>7.9450545865302202E-3</v>
      </c>
    </row>
    <row r="49" spans="1:3" x14ac:dyDescent="0.3">
      <c r="A49" s="3" t="s">
        <v>312</v>
      </c>
      <c r="B49" s="4">
        <v>1.5977224684391694E-5</v>
      </c>
      <c r="C49" s="4">
        <v>1.8799732879523602E-4</v>
      </c>
    </row>
    <row r="50" spans="1:3" x14ac:dyDescent="0.3">
      <c r="A50" s="3" t="s">
        <v>359</v>
      </c>
      <c r="B50" s="4">
        <v>1.5730217211274056E-3</v>
      </c>
      <c r="C50" s="4">
        <v>1.5014689572833109E-3</v>
      </c>
    </row>
    <row r="51" spans="1:3" x14ac:dyDescent="0.3">
      <c r="A51" s="3" t="s">
        <v>335</v>
      </c>
      <c r="B51" s="4">
        <v>4.0590987089014208E-2</v>
      </c>
      <c r="C51" s="4">
        <v>4.1389756563992901E-2</v>
      </c>
    </row>
    <row r="52" spans="1:3" x14ac:dyDescent="0.3">
      <c r="A52" s="3" t="s">
        <v>310</v>
      </c>
      <c r="B52" s="4">
        <v>0.21213151108243991</v>
      </c>
      <c r="C52" s="4">
        <v>0.2379625241926781</v>
      </c>
    </row>
    <row r="53" spans="1:3" x14ac:dyDescent="0.3">
      <c r="A53" s="3" t="s">
        <v>327</v>
      </c>
      <c r="B53" s="4">
        <v>9.6696419459806962E-3</v>
      </c>
      <c r="C53" s="4">
        <v>8.4861172870616536E-3</v>
      </c>
    </row>
    <row r="54" spans="1:3" x14ac:dyDescent="0.3">
      <c r="A54" s="3" t="s">
        <v>339</v>
      </c>
      <c r="B54" s="4">
        <v>3.0940342527226682E-2</v>
      </c>
      <c r="C54" s="4">
        <v>3.3460330396179273E-2</v>
      </c>
    </row>
    <row r="55" spans="1:3" x14ac:dyDescent="0.3">
      <c r="A55" s="3" t="s">
        <v>329</v>
      </c>
      <c r="B55" s="4">
        <v>5.9586834974206873E-2</v>
      </c>
      <c r="C55" s="4">
        <v>6.5591332593055829E-2</v>
      </c>
    </row>
    <row r="56" spans="1:3" x14ac:dyDescent="0.3">
      <c r="A56" s="3" t="s">
        <v>315</v>
      </c>
      <c r="B56" s="4">
        <v>6.3757385659743279E-3</v>
      </c>
      <c r="C56" s="4">
        <v>6.798875483939119E-3</v>
      </c>
    </row>
    <row r="57" spans="1:3" x14ac:dyDescent="0.3">
      <c r="A57" s="3" t="s">
        <v>371</v>
      </c>
      <c r="B57" s="4">
        <v>7.0289390982948207E-6</v>
      </c>
      <c r="C57" s="4">
        <v>8.4615909365210135E-4</v>
      </c>
    </row>
    <row r="58" spans="1:3" x14ac:dyDescent="0.3">
      <c r="A58" s="3" t="s">
        <v>355</v>
      </c>
      <c r="B58" s="4">
        <v>5.8539973730040743E-3</v>
      </c>
      <c r="C58" s="4">
        <v>4.1543074773884156E-3</v>
      </c>
    </row>
    <row r="59" spans="1:3" x14ac:dyDescent="0.3">
      <c r="A59" s="3"/>
      <c r="C59" s="3"/>
    </row>
    <row r="60" spans="1:3" x14ac:dyDescent="0.3">
      <c r="A60" s="2" t="s">
        <v>362</v>
      </c>
      <c r="B60" s="15">
        <f>SUM(B3:B59)</f>
        <v>0.99999999999999989</v>
      </c>
      <c r="C60" s="15">
        <f t="shared" ref="C60" si="0">SUM(C3:C59)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1F1A3-CFD4-4A74-8CA3-0715C2537D3B}">
  <dimension ref="A1:Q602"/>
  <sheetViews>
    <sheetView zoomScale="68" zoomScaleNormal="68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10" sqref="L10"/>
    </sheetView>
  </sheetViews>
  <sheetFormatPr defaultRowHeight="14.4" x14ac:dyDescent="0.3"/>
  <cols>
    <col min="1" max="1" width="21.109375" customWidth="1"/>
    <col min="2" max="5" width="14.6640625" style="3" customWidth="1"/>
    <col min="6" max="6" width="19.77734375" style="3" customWidth="1"/>
    <col min="7" max="7" width="25.21875" customWidth="1"/>
    <col min="10" max="10" width="41.21875" style="3" bestFit="1" customWidth="1"/>
    <col min="11" max="11" width="37.88671875" style="3" bestFit="1" customWidth="1"/>
    <col min="12" max="12" width="28.33203125" style="3" bestFit="1" customWidth="1"/>
    <col min="13" max="13" width="26.5546875" bestFit="1" customWidth="1"/>
    <col min="15" max="15" width="37.88671875" style="3" bestFit="1" customWidth="1"/>
    <col min="16" max="16" width="28.33203125" style="3" bestFit="1" customWidth="1"/>
    <col min="17" max="17" width="18.5546875" style="4" customWidth="1"/>
  </cols>
  <sheetData>
    <row r="1" spans="1:17" x14ac:dyDescent="0.3">
      <c r="A1" s="1" t="s">
        <v>399</v>
      </c>
    </row>
    <row r="3" spans="1:17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368</v>
      </c>
      <c r="G3" s="2" t="s">
        <v>367</v>
      </c>
      <c r="J3" s="14" t="s">
        <v>0</v>
      </c>
      <c r="K3" s="14" t="s">
        <v>367</v>
      </c>
      <c r="L3" s="5" t="s">
        <v>369</v>
      </c>
      <c r="O3" t="s">
        <v>367</v>
      </c>
      <c r="P3" s="2" t="s">
        <v>369</v>
      </c>
      <c r="Q3" s="9" t="s">
        <v>382</v>
      </c>
    </row>
    <row r="4" spans="1:17" x14ac:dyDescent="0.3">
      <c r="A4" t="s">
        <v>5</v>
      </c>
      <c r="B4" s="3">
        <v>2446</v>
      </c>
      <c r="C4" s="3">
        <v>2454</v>
      </c>
      <c r="D4" s="3">
        <v>2321</v>
      </c>
      <c r="E4" s="3">
        <v>2129</v>
      </c>
      <c r="F4" s="3">
        <f>SUM(B4:E4)/4</f>
        <v>2337.5</v>
      </c>
      <c r="G4" t="s">
        <v>308</v>
      </c>
      <c r="I4" s="8"/>
      <c r="J4" s="5" t="s">
        <v>5</v>
      </c>
      <c r="K4" s="5" t="s">
        <v>308</v>
      </c>
      <c r="L4" s="5">
        <v>2337.5</v>
      </c>
      <c r="O4" t="s">
        <v>308</v>
      </c>
      <c r="P4" s="3">
        <v>78806.75</v>
      </c>
      <c r="Q4" s="4">
        <f t="shared" ref="Q4:Q35" si="0">P4/$P$61</f>
        <v>1.797992535319656E-2</v>
      </c>
    </row>
    <row r="5" spans="1:17" x14ac:dyDescent="0.3">
      <c r="A5" t="s">
        <v>6</v>
      </c>
      <c r="B5" s="3">
        <v>0</v>
      </c>
      <c r="C5" s="3">
        <v>0</v>
      </c>
      <c r="D5" s="3">
        <v>0</v>
      </c>
      <c r="E5" s="3">
        <v>27108</v>
      </c>
      <c r="F5" s="3">
        <f t="shared" ref="F5:F68" si="1">SUM(B5:E5)/4</f>
        <v>6777</v>
      </c>
      <c r="G5" t="s">
        <v>309</v>
      </c>
      <c r="I5" s="8"/>
      <c r="J5" s="5" t="s">
        <v>6</v>
      </c>
      <c r="K5" s="5" t="s">
        <v>309</v>
      </c>
      <c r="L5" s="5">
        <v>6777</v>
      </c>
      <c r="O5" t="s">
        <v>326</v>
      </c>
      <c r="P5" s="3">
        <v>174254.25</v>
      </c>
      <c r="Q5" s="4">
        <f t="shared" si="0"/>
        <v>3.9756472732059775E-2</v>
      </c>
    </row>
    <row r="6" spans="1:17" x14ac:dyDescent="0.3">
      <c r="A6" t="s">
        <v>7</v>
      </c>
      <c r="B6" s="3">
        <v>0</v>
      </c>
      <c r="C6" s="3">
        <v>0</v>
      </c>
      <c r="D6" s="3">
        <v>0</v>
      </c>
      <c r="E6" s="3">
        <v>51317</v>
      </c>
      <c r="F6" s="3">
        <f t="shared" si="1"/>
        <v>12829.25</v>
      </c>
      <c r="G6" t="s">
        <v>309</v>
      </c>
      <c r="I6" s="8"/>
      <c r="J6" s="5" t="s">
        <v>7</v>
      </c>
      <c r="K6" s="5" t="s">
        <v>309</v>
      </c>
      <c r="L6" s="5">
        <v>12829.25</v>
      </c>
      <c r="O6" t="s">
        <v>372</v>
      </c>
      <c r="P6" s="3">
        <v>4492</v>
      </c>
      <c r="Q6" s="4">
        <f t="shared" si="0"/>
        <v>1.0248592244516991E-3</v>
      </c>
    </row>
    <row r="7" spans="1:17" x14ac:dyDescent="0.3">
      <c r="A7" t="s">
        <v>8</v>
      </c>
      <c r="B7" s="3">
        <v>0</v>
      </c>
      <c r="C7" s="3">
        <v>0</v>
      </c>
      <c r="D7" s="3">
        <v>0</v>
      </c>
      <c r="E7" s="3">
        <v>0</v>
      </c>
      <c r="F7" s="3">
        <f t="shared" si="1"/>
        <v>0</v>
      </c>
      <c r="G7" t="s">
        <v>310</v>
      </c>
      <c r="I7" s="8"/>
      <c r="J7" s="5" t="s">
        <v>8</v>
      </c>
      <c r="K7" s="5" t="s">
        <v>310</v>
      </c>
      <c r="L7" s="5">
        <v>0</v>
      </c>
      <c r="O7" t="s">
        <v>351</v>
      </c>
      <c r="P7" s="3">
        <v>11500</v>
      </c>
      <c r="Q7" s="4">
        <f t="shared" si="0"/>
        <v>2.6237491276034151E-3</v>
      </c>
    </row>
    <row r="8" spans="1:17" x14ac:dyDescent="0.3">
      <c r="A8" t="s">
        <v>9</v>
      </c>
      <c r="B8" s="3">
        <v>73574</v>
      </c>
      <c r="C8" s="3">
        <v>81566</v>
      </c>
      <c r="D8" s="3">
        <v>77275</v>
      </c>
      <c r="E8" s="3">
        <v>76896</v>
      </c>
      <c r="F8" s="3">
        <f t="shared" si="1"/>
        <v>77327.75</v>
      </c>
      <c r="G8" t="s">
        <v>310</v>
      </c>
      <c r="I8" s="8"/>
      <c r="J8" s="5" t="s">
        <v>9</v>
      </c>
      <c r="K8" s="5" t="s">
        <v>310</v>
      </c>
      <c r="L8" s="5">
        <v>77327.75</v>
      </c>
      <c r="O8" t="s">
        <v>360</v>
      </c>
      <c r="P8" s="3">
        <v>10183.25</v>
      </c>
      <c r="Q8" s="4">
        <f t="shared" si="0"/>
        <v>2.323329852492824E-3</v>
      </c>
    </row>
    <row r="9" spans="1:17" x14ac:dyDescent="0.3">
      <c r="A9" t="s">
        <v>10</v>
      </c>
      <c r="B9" s="3">
        <v>39447</v>
      </c>
      <c r="C9" s="3">
        <v>37218</v>
      </c>
      <c r="D9" s="3">
        <v>48474</v>
      </c>
      <c r="E9" s="3">
        <v>69822</v>
      </c>
      <c r="F9" s="3">
        <f t="shared" si="1"/>
        <v>48740.25</v>
      </c>
      <c r="G9" t="s">
        <v>310</v>
      </c>
      <c r="I9" s="8"/>
      <c r="J9" s="5" t="s">
        <v>10</v>
      </c>
      <c r="K9" s="5" t="s">
        <v>310</v>
      </c>
      <c r="L9" s="5">
        <v>48740.25</v>
      </c>
      <c r="O9" t="s">
        <v>330</v>
      </c>
      <c r="P9" s="3">
        <v>15248.25</v>
      </c>
      <c r="Q9" s="4">
        <f t="shared" si="0"/>
        <v>3.4789202291285889E-3</v>
      </c>
    </row>
    <row r="10" spans="1:17" x14ac:dyDescent="0.3">
      <c r="A10" t="s">
        <v>11</v>
      </c>
      <c r="B10" s="3">
        <v>158</v>
      </c>
      <c r="C10" s="3">
        <v>144</v>
      </c>
      <c r="D10" s="3">
        <v>176</v>
      </c>
      <c r="E10" s="3">
        <v>140</v>
      </c>
      <c r="F10" s="3">
        <f t="shared" si="1"/>
        <v>154.5</v>
      </c>
      <c r="G10" t="s">
        <v>309</v>
      </c>
      <c r="I10" s="8"/>
      <c r="J10" s="5" t="s">
        <v>11</v>
      </c>
      <c r="K10" s="5" t="s">
        <v>309</v>
      </c>
      <c r="L10" s="5">
        <v>154.5</v>
      </c>
      <c r="O10" t="s">
        <v>321</v>
      </c>
      <c r="P10" s="3">
        <v>64153.5</v>
      </c>
      <c r="Q10" s="4">
        <f t="shared" si="0"/>
        <v>1.463675562240919E-2</v>
      </c>
    </row>
    <row r="11" spans="1:17" x14ac:dyDescent="0.3">
      <c r="A11" t="s">
        <v>12</v>
      </c>
      <c r="B11" s="3">
        <v>2230</v>
      </c>
      <c r="C11" s="3">
        <v>470</v>
      </c>
      <c r="D11" s="3">
        <v>980</v>
      </c>
      <c r="E11" s="3">
        <v>860</v>
      </c>
      <c r="F11" s="3">
        <f t="shared" si="1"/>
        <v>1135</v>
      </c>
      <c r="G11" t="s">
        <v>311</v>
      </c>
      <c r="I11" s="8"/>
      <c r="J11" s="5" t="s">
        <v>12</v>
      </c>
      <c r="K11" s="5" t="s">
        <v>311</v>
      </c>
      <c r="L11" s="5">
        <v>1135</v>
      </c>
      <c r="O11" t="s">
        <v>318</v>
      </c>
      <c r="P11" s="3">
        <v>4502.75</v>
      </c>
      <c r="Q11" s="4">
        <f t="shared" si="0"/>
        <v>1.0273118595057632E-3</v>
      </c>
    </row>
    <row r="12" spans="1:17" x14ac:dyDescent="0.3">
      <c r="A12" t="s">
        <v>13</v>
      </c>
      <c r="B12" s="3">
        <v>26</v>
      </c>
      <c r="C12" s="3">
        <v>22</v>
      </c>
      <c r="D12" s="3">
        <v>18</v>
      </c>
      <c r="E12" s="3">
        <v>22</v>
      </c>
      <c r="F12" s="3">
        <f t="shared" si="1"/>
        <v>22</v>
      </c>
      <c r="G12" t="s">
        <v>312</v>
      </c>
      <c r="I12" s="8"/>
      <c r="J12" s="5" t="s">
        <v>13</v>
      </c>
      <c r="K12" s="5" t="s">
        <v>312</v>
      </c>
      <c r="L12" s="5">
        <v>22</v>
      </c>
      <c r="O12" t="s">
        <v>337</v>
      </c>
      <c r="P12" s="3">
        <v>37126.25</v>
      </c>
      <c r="Q12" s="4">
        <f t="shared" si="0"/>
        <v>8.4704318303205472E-3</v>
      </c>
    </row>
    <row r="13" spans="1:17" x14ac:dyDescent="0.3">
      <c r="A13" t="s">
        <v>14</v>
      </c>
      <c r="B13" s="3">
        <v>1012</v>
      </c>
      <c r="C13" s="3">
        <v>969</v>
      </c>
      <c r="D13" s="3">
        <v>1090</v>
      </c>
      <c r="E13" s="3">
        <v>1067</v>
      </c>
      <c r="F13" s="3">
        <f t="shared" si="1"/>
        <v>1034.5</v>
      </c>
      <c r="G13" t="s">
        <v>311</v>
      </c>
      <c r="I13" s="8"/>
      <c r="J13" s="5" t="s">
        <v>14</v>
      </c>
      <c r="K13" s="5" t="s">
        <v>311</v>
      </c>
      <c r="L13" s="5">
        <v>1034.5</v>
      </c>
      <c r="O13" t="s">
        <v>346</v>
      </c>
      <c r="P13" s="3">
        <v>55642.25</v>
      </c>
      <c r="Q13" s="4">
        <f t="shared" si="0"/>
        <v>1.2694896077860097E-2</v>
      </c>
    </row>
    <row r="14" spans="1:17" x14ac:dyDescent="0.3">
      <c r="A14" t="s">
        <v>15</v>
      </c>
      <c r="B14" s="3">
        <v>1321</v>
      </c>
      <c r="C14" s="3">
        <v>1353</v>
      </c>
      <c r="D14" s="3">
        <v>1658</v>
      </c>
      <c r="E14" s="3">
        <v>1930</v>
      </c>
      <c r="F14" s="3">
        <f t="shared" si="1"/>
        <v>1565.5</v>
      </c>
      <c r="G14" t="s">
        <v>311</v>
      </c>
      <c r="I14" s="8"/>
      <c r="J14" s="5" t="s">
        <v>15</v>
      </c>
      <c r="K14" s="5" t="s">
        <v>311</v>
      </c>
      <c r="L14" s="5">
        <v>1565.5</v>
      </c>
      <c r="O14" t="s">
        <v>313</v>
      </c>
      <c r="P14" s="3">
        <v>91648.25</v>
      </c>
      <c r="Q14" s="4">
        <f t="shared" si="0"/>
        <v>2.0909740520337363E-2</v>
      </c>
    </row>
    <row r="15" spans="1:17" x14ac:dyDescent="0.3">
      <c r="A15" t="s">
        <v>16</v>
      </c>
      <c r="B15" s="3">
        <v>13411</v>
      </c>
      <c r="C15" s="3">
        <v>13403</v>
      </c>
      <c r="D15" s="3">
        <v>13975</v>
      </c>
      <c r="E15" s="3">
        <v>15618</v>
      </c>
      <c r="F15" s="3">
        <f t="shared" si="1"/>
        <v>14101.75</v>
      </c>
      <c r="G15" t="s">
        <v>313</v>
      </c>
      <c r="I15" s="8"/>
      <c r="J15" s="5" t="s">
        <v>16</v>
      </c>
      <c r="K15" s="5" t="s">
        <v>313</v>
      </c>
      <c r="L15" s="5">
        <v>14101.75</v>
      </c>
      <c r="O15" t="s">
        <v>343</v>
      </c>
      <c r="P15" s="3">
        <v>50693.5</v>
      </c>
      <c r="Q15" s="4">
        <f t="shared" si="0"/>
        <v>1.1565828382622932E-2</v>
      </c>
    </row>
    <row r="16" spans="1:17" x14ac:dyDescent="0.3">
      <c r="A16" t="s">
        <v>17</v>
      </c>
      <c r="B16" s="3">
        <v>83507</v>
      </c>
      <c r="C16" s="3">
        <v>74954</v>
      </c>
      <c r="D16" s="3">
        <v>76473</v>
      </c>
      <c r="E16" s="3">
        <v>75252</v>
      </c>
      <c r="F16" s="3">
        <f t="shared" si="1"/>
        <v>77546.5</v>
      </c>
      <c r="G16" t="s">
        <v>313</v>
      </c>
      <c r="I16" s="8"/>
      <c r="J16" s="5" t="s">
        <v>17</v>
      </c>
      <c r="K16" s="5" t="s">
        <v>313</v>
      </c>
      <c r="L16" s="5">
        <v>77546.5</v>
      </c>
      <c r="O16" t="s">
        <v>336</v>
      </c>
      <c r="P16" s="3">
        <v>2376.25</v>
      </c>
      <c r="Q16" s="4">
        <f t="shared" si="0"/>
        <v>5.4214642299718391E-4</v>
      </c>
    </row>
    <row r="17" spans="1:17" x14ac:dyDescent="0.3">
      <c r="A17" t="s">
        <v>18</v>
      </c>
      <c r="B17" s="3">
        <v>2913</v>
      </c>
      <c r="C17" s="3">
        <v>2566</v>
      </c>
      <c r="D17" s="3">
        <v>2478</v>
      </c>
      <c r="E17" s="3">
        <v>5416</v>
      </c>
      <c r="F17" s="3">
        <f t="shared" si="1"/>
        <v>3343.25</v>
      </c>
      <c r="G17" t="s">
        <v>314</v>
      </c>
      <c r="I17" s="8"/>
      <c r="J17" s="5" t="s">
        <v>19</v>
      </c>
      <c r="K17" s="5" t="s">
        <v>314</v>
      </c>
      <c r="L17" s="5">
        <v>5135.75</v>
      </c>
      <c r="O17" t="s">
        <v>340</v>
      </c>
      <c r="P17" s="3">
        <v>9101.5</v>
      </c>
      <c r="Q17" s="4">
        <f t="shared" si="0"/>
        <v>2.0765263204245636E-3</v>
      </c>
    </row>
    <row r="18" spans="1:17" x14ac:dyDescent="0.3">
      <c r="A18" t="s">
        <v>19</v>
      </c>
      <c r="B18" s="3">
        <v>4998</v>
      </c>
      <c r="C18" s="3">
        <v>5007</v>
      </c>
      <c r="D18" s="3">
        <v>5279</v>
      </c>
      <c r="E18" s="3">
        <v>5259</v>
      </c>
      <c r="F18" s="3">
        <f t="shared" si="1"/>
        <v>5135.75</v>
      </c>
      <c r="G18" t="s">
        <v>314</v>
      </c>
      <c r="I18" s="8"/>
      <c r="J18" s="5" t="s">
        <v>18</v>
      </c>
      <c r="K18" s="5" t="s">
        <v>314</v>
      </c>
      <c r="L18" s="5">
        <v>3343.25</v>
      </c>
      <c r="O18" t="s">
        <v>332</v>
      </c>
      <c r="P18" s="3">
        <v>46665.25</v>
      </c>
      <c r="Q18" s="4">
        <f t="shared" si="0"/>
        <v>1.0646774693643066E-2</v>
      </c>
    </row>
    <row r="19" spans="1:17" x14ac:dyDescent="0.3">
      <c r="A19" t="s">
        <v>20</v>
      </c>
      <c r="B19" s="3">
        <v>6039</v>
      </c>
      <c r="C19" s="3">
        <v>5137</v>
      </c>
      <c r="D19" s="3">
        <v>3925</v>
      </c>
      <c r="E19" s="3">
        <v>6411</v>
      </c>
      <c r="F19" s="3">
        <f t="shared" si="1"/>
        <v>5378</v>
      </c>
      <c r="G19" t="s">
        <v>311</v>
      </c>
      <c r="I19" s="8"/>
      <c r="J19" s="5" t="s">
        <v>20</v>
      </c>
      <c r="K19" s="5" t="s">
        <v>311</v>
      </c>
      <c r="L19" s="5">
        <v>5378</v>
      </c>
      <c r="O19" t="s">
        <v>314</v>
      </c>
      <c r="P19" s="3">
        <v>78292</v>
      </c>
      <c r="Q19" s="4">
        <f t="shared" si="0"/>
        <v>1.7862484060724049E-2</v>
      </c>
    </row>
    <row r="20" spans="1:17" x14ac:dyDescent="0.3">
      <c r="A20" t="s">
        <v>21</v>
      </c>
      <c r="B20" s="3">
        <v>324</v>
      </c>
      <c r="C20" s="3">
        <v>253</v>
      </c>
      <c r="D20" s="3">
        <v>364</v>
      </c>
      <c r="E20" s="3">
        <v>492</v>
      </c>
      <c r="F20" s="3">
        <f t="shared" si="1"/>
        <v>358.25</v>
      </c>
      <c r="G20" t="s">
        <v>315</v>
      </c>
      <c r="I20" s="8"/>
      <c r="J20" s="5" t="s">
        <v>21</v>
      </c>
      <c r="K20" s="5" t="s">
        <v>315</v>
      </c>
      <c r="L20" s="5">
        <v>358.25</v>
      </c>
      <c r="O20" t="s">
        <v>320</v>
      </c>
      <c r="P20" s="3">
        <v>36529.25</v>
      </c>
      <c r="Q20" s="4">
        <f t="shared" si="0"/>
        <v>8.3342250277832226E-3</v>
      </c>
    </row>
    <row r="21" spans="1:17" x14ac:dyDescent="0.3">
      <c r="A21" t="s">
        <v>22</v>
      </c>
      <c r="B21" s="3">
        <v>2380</v>
      </c>
      <c r="C21" s="3">
        <v>2323</v>
      </c>
      <c r="D21" s="3">
        <v>1288</v>
      </c>
      <c r="E21" s="3">
        <v>1642</v>
      </c>
      <c r="F21" s="3">
        <f t="shared" si="1"/>
        <v>1908.25</v>
      </c>
      <c r="G21" t="s">
        <v>316</v>
      </c>
      <c r="I21" s="8"/>
      <c r="J21" s="5" t="s">
        <v>22</v>
      </c>
      <c r="K21" s="5" t="s">
        <v>316</v>
      </c>
      <c r="L21" s="5">
        <v>1908.25</v>
      </c>
      <c r="O21" t="s">
        <v>311</v>
      </c>
      <c r="P21" s="3">
        <v>12405.5</v>
      </c>
      <c r="Q21" s="4">
        <f t="shared" si="0"/>
        <v>2.8303408523899275E-3</v>
      </c>
    </row>
    <row r="22" spans="1:17" x14ac:dyDescent="0.3">
      <c r="A22" t="s">
        <v>23</v>
      </c>
      <c r="B22" s="3">
        <v>13884</v>
      </c>
      <c r="C22" s="3">
        <v>14074</v>
      </c>
      <c r="D22" s="3">
        <v>13757</v>
      </c>
      <c r="E22" s="3">
        <v>17143</v>
      </c>
      <c r="F22" s="3">
        <f t="shared" si="1"/>
        <v>14714.5</v>
      </c>
      <c r="G22" t="s">
        <v>317</v>
      </c>
      <c r="I22" s="8"/>
      <c r="J22" s="5" t="s">
        <v>23</v>
      </c>
      <c r="K22" s="5" t="s">
        <v>317</v>
      </c>
      <c r="L22" s="5">
        <v>14714.5</v>
      </c>
      <c r="O22" t="s">
        <v>316</v>
      </c>
      <c r="P22" s="3">
        <v>14804</v>
      </c>
      <c r="Q22" s="4">
        <f t="shared" si="0"/>
        <v>3.377563659568779E-3</v>
      </c>
    </row>
    <row r="23" spans="1:17" x14ac:dyDescent="0.3">
      <c r="A23" t="s">
        <v>24</v>
      </c>
      <c r="B23" s="3">
        <v>4655</v>
      </c>
      <c r="C23" s="3">
        <v>4518</v>
      </c>
      <c r="D23" s="3">
        <v>4450</v>
      </c>
      <c r="E23" s="3">
        <v>4388</v>
      </c>
      <c r="F23" s="3">
        <f t="shared" si="1"/>
        <v>4502.75</v>
      </c>
      <c r="G23" t="s">
        <v>318</v>
      </c>
      <c r="I23" s="8"/>
      <c r="J23" s="5" t="s">
        <v>24</v>
      </c>
      <c r="K23" s="5" t="s">
        <v>318</v>
      </c>
      <c r="L23" s="5">
        <v>4502.75</v>
      </c>
      <c r="O23" t="s">
        <v>347</v>
      </c>
      <c r="P23" s="3">
        <v>4566</v>
      </c>
      <c r="Q23" s="4">
        <f t="shared" si="0"/>
        <v>1.041742479707582E-3</v>
      </c>
    </row>
    <row r="24" spans="1:17" x14ac:dyDescent="0.3">
      <c r="A24" t="s">
        <v>25</v>
      </c>
      <c r="B24" s="3">
        <v>144</v>
      </c>
      <c r="C24" s="3">
        <v>144</v>
      </c>
      <c r="D24" s="3">
        <v>153</v>
      </c>
      <c r="E24" s="3">
        <v>135</v>
      </c>
      <c r="F24" s="3">
        <f t="shared" si="1"/>
        <v>144</v>
      </c>
      <c r="G24" t="s">
        <v>319</v>
      </c>
      <c r="I24" s="8"/>
      <c r="J24" s="5" t="s">
        <v>25</v>
      </c>
      <c r="K24" s="5" t="s">
        <v>319</v>
      </c>
      <c r="L24" s="5">
        <v>144</v>
      </c>
      <c r="O24" t="s">
        <v>353</v>
      </c>
      <c r="P24" s="3">
        <v>6970</v>
      </c>
      <c r="Q24" s="4">
        <f t="shared" si="0"/>
        <v>1.5902201234257219E-3</v>
      </c>
    </row>
    <row r="25" spans="1:17" x14ac:dyDescent="0.3">
      <c r="A25" t="s">
        <v>26</v>
      </c>
      <c r="B25" s="3">
        <v>6522</v>
      </c>
      <c r="C25" s="3">
        <v>5163</v>
      </c>
      <c r="D25" s="3">
        <v>4019.9999999999995</v>
      </c>
      <c r="E25" s="3">
        <v>3998</v>
      </c>
      <c r="F25" s="3">
        <f t="shared" si="1"/>
        <v>4925.75</v>
      </c>
      <c r="G25" t="s">
        <v>316</v>
      </c>
      <c r="I25" s="8"/>
      <c r="J25" s="5" t="s">
        <v>26</v>
      </c>
      <c r="K25" s="5" t="s">
        <v>316</v>
      </c>
      <c r="L25" s="5">
        <v>4925.75</v>
      </c>
      <c r="O25" t="s">
        <v>328</v>
      </c>
      <c r="P25" s="3">
        <v>77176.25</v>
      </c>
      <c r="Q25" s="4">
        <f t="shared" si="0"/>
        <v>1.7607923357322006E-2</v>
      </c>
    </row>
    <row r="26" spans="1:17" x14ac:dyDescent="0.3">
      <c r="A26" t="s">
        <v>27</v>
      </c>
      <c r="B26" s="3">
        <v>39624</v>
      </c>
      <c r="C26" s="3">
        <v>35449</v>
      </c>
      <c r="D26" s="3">
        <v>35486</v>
      </c>
      <c r="E26" s="3">
        <v>35558</v>
      </c>
      <c r="F26" s="3">
        <f t="shared" si="1"/>
        <v>36529.25</v>
      </c>
      <c r="G26" t="s">
        <v>320</v>
      </c>
      <c r="I26" s="8"/>
      <c r="J26" s="5" t="s">
        <v>27</v>
      </c>
      <c r="K26" s="5" t="s">
        <v>320</v>
      </c>
      <c r="L26" s="5">
        <v>36529.25</v>
      </c>
      <c r="O26" t="s">
        <v>324</v>
      </c>
      <c r="P26" s="3">
        <v>34505.5</v>
      </c>
      <c r="Q26" s="4">
        <f t="shared" si="0"/>
        <v>7.8725022193495333E-3</v>
      </c>
    </row>
    <row r="27" spans="1:17" x14ac:dyDescent="0.3">
      <c r="A27" t="s">
        <v>28</v>
      </c>
      <c r="B27" s="3">
        <v>6238</v>
      </c>
      <c r="C27" s="3">
        <v>5727</v>
      </c>
      <c r="D27" s="3">
        <v>7686</v>
      </c>
      <c r="E27" s="3">
        <v>14003</v>
      </c>
      <c r="F27" s="3">
        <f t="shared" si="1"/>
        <v>8413.5</v>
      </c>
      <c r="G27" t="s">
        <v>321</v>
      </c>
      <c r="I27" s="8"/>
      <c r="J27" s="5" t="s">
        <v>28</v>
      </c>
      <c r="K27" s="5" t="s">
        <v>321</v>
      </c>
      <c r="L27" s="5">
        <v>8413.5</v>
      </c>
      <c r="O27" t="s">
        <v>323</v>
      </c>
      <c r="P27" s="3">
        <v>21665.5</v>
      </c>
      <c r="Q27" s="4">
        <f t="shared" si="0"/>
        <v>4.9430292803558078E-3</v>
      </c>
    </row>
    <row r="28" spans="1:17" x14ac:dyDescent="0.3">
      <c r="A28" t="s">
        <v>29</v>
      </c>
      <c r="B28" s="3">
        <v>42465</v>
      </c>
      <c r="C28" s="3">
        <v>38786</v>
      </c>
      <c r="D28" s="3">
        <v>37789</v>
      </c>
      <c r="E28" s="3">
        <v>35094</v>
      </c>
      <c r="F28" s="3">
        <f t="shared" si="1"/>
        <v>38533.5</v>
      </c>
      <c r="G28" t="s">
        <v>321</v>
      </c>
      <c r="I28" s="8"/>
      <c r="J28" s="5" t="s">
        <v>29</v>
      </c>
      <c r="K28" s="5" t="s">
        <v>321</v>
      </c>
      <c r="L28" s="5">
        <v>38533.5</v>
      </c>
      <c r="O28" t="s">
        <v>348</v>
      </c>
      <c r="P28" s="3">
        <v>2665</v>
      </c>
      <c r="Q28" s="4">
        <f t="shared" si="0"/>
        <v>6.0802534130983488E-4</v>
      </c>
    </row>
    <row r="29" spans="1:17" x14ac:dyDescent="0.3">
      <c r="A29" t="s">
        <v>30</v>
      </c>
      <c r="B29" s="3">
        <v>6837</v>
      </c>
      <c r="C29" s="3">
        <v>5836</v>
      </c>
      <c r="D29" s="3">
        <v>5374</v>
      </c>
      <c r="E29" s="3">
        <v>5140</v>
      </c>
      <c r="F29" s="3">
        <f t="shared" si="1"/>
        <v>5796.75</v>
      </c>
      <c r="G29" t="s">
        <v>308</v>
      </c>
      <c r="I29" s="8"/>
      <c r="J29" s="5" t="s">
        <v>30</v>
      </c>
      <c r="K29" s="5" t="s">
        <v>308</v>
      </c>
      <c r="L29" s="5">
        <v>5796.75</v>
      </c>
      <c r="O29" t="s">
        <v>349</v>
      </c>
      <c r="P29" s="3">
        <v>522.25</v>
      </c>
      <c r="Q29" s="4">
        <f t="shared" si="0"/>
        <v>1.1915243320790291E-4</v>
      </c>
    </row>
    <row r="30" spans="1:17" x14ac:dyDescent="0.3">
      <c r="A30" t="s">
        <v>31</v>
      </c>
      <c r="B30" s="3">
        <v>51051</v>
      </c>
      <c r="C30" s="3">
        <v>49466</v>
      </c>
      <c r="D30" s="3">
        <v>49624</v>
      </c>
      <c r="E30" s="3">
        <v>48915</v>
      </c>
      <c r="F30" s="3">
        <f t="shared" si="1"/>
        <v>49764</v>
      </c>
      <c r="G30" t="s">
        <v>322</v>
      </c>
      <c r="I30" s="8"/>
      <c r="J30" s="5" t="s">
        <v>31</v>
      </c>
      <c r="K30" s="5" t="s">
        <v>322</v>
      </c>
      <c r="L30" s="5">
        <v>49764</v>
      </c>
      <c r="O30" t="s">
        <v>344</v>
      </c>
      <c r="P30" s="3">
        <v>57032</v>
      </c>
      <c r="Q30" s="4">
        <f t="shared" si="0"/>
        <v>1.301197045612852E-2</v>
      </c>
    </row>
    <row r="31" spans="1:17" x14ac:dyDescent="0.3">
      <c r="A31" t="s">
        <v>32</v>
      </c>
      <c r="B31" s="3">
        <v>2637</v>
      </c>
      <c r="C31" s="3">
        <v>2554</v>
      </c>
      <c r="D31" s="3">
        <v>2670</v>
      </c>
      <c r="E31" s="3">
        <v>3086</v>
      </c>
      <c r="F31" s="3">
        <f t="shared" si="1"/>
        <v>2736.75</v>
      </c>
      <c r="G31" t="s">
        <v>323</v>
      </c>
      <c r="I31" s="8"/>
      <c r="J31" s="5" t="s">
        <v>32</v>
      </c>
      <c r="K31" s="5" t="s">
        <v>323</v>
      </c>
      <c r="L31" s="5">
        <v>2736.75</v>
      </c>
      <c r="O31" t="s">
        <v>325</v>
      </c>
      <c r="P31" s="3">
        <v>94266.25</v>
      </c>
      <c r="Q31" s="4">
        <f t="shared" si="0"/>
        <v>2.1507042713038733E-2</v>
      </c>
    </row>
    <row r="32" spans="1:17" x14ac:dyDescent="0.3">
      <c r="A32" t="s">
        <v>33</v>
      </c>
      <c r="B32" s="3">
        <v>6917</v>
      </c>
      <c r="C32" s="3">
        <v>5367</v>
      </c>
      <c r="D32" s="3">
        <v>5451</v>
      </c>
      <c r="E32" s="3">
        <v>5446</v>
      </c>
      <c r="F32" s="3">
        <f t="shared" si="1"/>
        <v>5795.25</v>
      </c>
      <c r="G32" t="s">
        <v>324</v>
      </c>
      <c r="I32" s="8"/>
      <c r="J32" s="5" t="s">
        <v>33</v>
      </c>
      <c r="K32" s="5" t="s">
        <v>324</v>
      </c>
      <c r="L32" s="5">
        <v>5795.25</v>
      </c>
      <c r="O32" t="s">
        <v>342</v>
      </c>
      <c r="P32" s="3">
        <v>1401.5</v>
      </c>
      <c r="Q32" s="4">
        <f t="shared" si="0"/>
        <v>3.1975516542053791E-4</v>
      </c>
    </row>
    <row r="33" spans="1:17" x14ac:dyDescent="0.3">
      <c r="A33" t="s">
        <v>34</v>
      </c>
      <c r="B33" s="3">
        <v>26632</v>
      </c>
      <c r="C33" s="3">
        <v>26852</v>
      </c>
      <c r="D33" s="3">
        <v>26485</v>
      </c>
      <c r="E33" s="3">
        <v>23222</v>
      </c>
      <c r="F33" s="3">
        <f t="shared" si="1"/>
        <v>25797.75</v>
      </c>
      <c r="G33" t="s">
        <v>325</v>
      </c>
      <c r="I33" s="8"/>
      <c r="J33" s="5" t="s">
        <v>34</v>
      </c>
      <c r="K33" s="5" t="s">
        <v>325</v>
      </c>
      <c r="L33" s="5">
        <v>25797.75</v>
      </c>
      <c r="O33" t="s">
        <v>338</v>
      </c>
      <c r="P33" s="3">
        <v>85179.75</v>
      </c>
      <c r="Q33" s="4">
        <f t="shared" si="0"/>
        <v>1.9433938674084956E-2</v>
      </c>
    </row>
    <row r="34" spans="1:17" x14ac:dyDescent="0.3">
      <c r="A34" t="s">
        <v>35</v>
      </c>
      <c r="B34" s="3">
        <v>15285</v>
      </c>
      <c r="C34" s="3">
        <v>14096</v>
      </c>
      <c r="D34" s="3">
        <v>17860</v>
      </c>
      <c r="E34" s="3">
        <v>19158</v>
      </c>
      <c r="F34" s="3">
        <f t="shared" si="1"/>
        <v>16599.75</v>
      </c>
      <c r="G34" t="s">
        <v>322</v>
      </c>
      <c r="I34" s="8"/>
      <c r="J34" s="5" t="s">
        <v>35</v>
      </c>
      <c r="K34" s="5" t="s">
        <v>322</v>
      </c>
      <c r="L34" s="5">
        <v>16599.75</v>
      </c>
      <c r="O34" t="s">
        <v>357</v>
      </c>
      <c r="P34" s="3">
        <v>292063.5</v>
      </c>
      <c r="Q34" s="4">
        <f t="shared" si="0"/>
        <v>6.6634900289547827E-2</v>
      </c>
    </row>
    <row r="35" spans="1:17" x14ac:dyDescent="0.3">
      <c r="A35" t="s">
        <v>36</v>
      </c>
      <c r="B35" s="3">
        <v>101829</v>
      </c>
      <c r="C35" s="3">
        <v>109319</v>
      </c>
      <c r="D35" s="3">
        <v>102787</v>
      </c>
      <c r="E35" s="3">
        <v>80358</v>
      </c>
      <c r="F35" s="3">
        <f t="shared" si="1"/>
        <v>98573.25</v>
      </c>
      <c r="G35" t="s">
        <v>309</v>
      </c>
      <c r="I35" s="8"/>
      <c r="J35" s="5" t="s">
        <v>36</v>
      </c>
      <c r="K35" s="5" t="s">
        <v>309</v>
      </c>
      <c r="L35" s="5">
        <v>98573.25</v>
      </c>
      <c r="O35" t="s">
        <v>309</v>
      </c>
      <c r="P35" s="3">
        <v>406749.25</v>
      </c>
      <c r="Q35" s="4">
        <f t="shared" si="0"/>
        <v>9.2800694768768996E-2</v>
      </c>
    </row>
    <row r="36" spans="1:17" x14ac:dyDescent="0.3">
      <c r="A36" t="s">
        <v>37</v>
      </c>
      <c r="B36" s="3">
        <v>26</v>
      </c>
      <c r="C36" s="3">
        <v>52</v>
      </c>
      <c r="D36" s="3">
        <v>30</v>
      </c>
      <c r="E36" s="3">
        <v>48</v>
      </c>
      <c r="F36" s="3">
        <f t="shared" si="1"/>
        <v>39</v>
      </c>
      <c r="G36" t="s">
        <v>326</v>
      </c>
      <c r="I36" s="8"/>
      <c r="J36" s="5" t="s">
        <v>37</v>
      </c>
      <c r="K36" s="5" t="s">
        <v>326</v>
      </c>
      <c r="L36" s="5">
        <v>39</v>
      </c>
      <c r="O36" t="s">
        <v>317</v>
      </c>
      <c r="P36" s="3">
        <v>36885</v>
      </c>
      <c r="Q36" s="4">
        <f t="shared" ref="Q36:Q67" si="2">P36/$P$61</f>
        <v>8.4153901366653891E-3</v>
      </c>
    </row>
    <row r="37" spans="1:17" x14ac:dyDescent="0.3">
      <c r="A37" t="s">
        <v>38</v>
      </c>
      <c r="B37" s="3">
        <v>18949</v>
      </c>
      <c r="C37" s="3">
        <v>19682</v>
      </c>
      <c r="D37" s="3">
        <v>19709</v>
      </c>
      <c r="E37" s="3">
        <v>19623</v>
      </c>
      <c r="F37" s="3">
        <f t="shared" si="1"/>
        <v>19490.75</v>
      </c>
      <c r="G37" t="s">
        <v>327</v>
      </c>
      <c r="I37" s="8"/>
      <c r="J37" s="5" t="s">
        <v>38</v>
      </c>
      <c r="K37" s="5" t="s">
        <v>327</v>
      </c>
      <c r="L37" s="5">
        <v>19490.75</v>
      </c>
      <c r="O37" t="s">
        <v>358</v>
      </c>
      <c r="P37" s="3">
        <v>39297.25</v>
      </c>
      <c r="Q37" s="4">
        <f t="shared" si="2"/>
        <v>8.9657500351924616E-3</v>
      </c>
    </row>
    <row r="38" spans="1:17" x14ac:dyDescent="0.3">
      <c r="A38" t="s">
        <v>39</v>
      </c>
      <c r="B38" s="3">
        <v>0</v>
      </c>
      <c r="C38" s="3">
        <v>0</v>
      </c>
      <c r="D38" s="3">
        <v>0</v>
      </c>
      <c r="E38" s="3">
        <v>0</v>
      </c>
      <c r="F38" s="3">
        <f t="shared" si="1"/>
        <v>0</v>
      </c>
      <c r="G38" t="s">
        <v>322</v>
      </c>
      <c r="I38" s="8"/>
      <c r="J38" s="5" t="s">
        <v>39</v>
      </c>
      <c r="K38" s="5" t="s">
        <v>322</v>
      </c>
      <c r="L38" s="5">
        <v>0</v>
      </c>
      <c r="O38" t="s">
        <v>350</v>
      </c>
      <c r="P38" s="3">
        <v>125.5</v>
      </c>
      <c r="Q38" s="4">
        <f t="shared" si="2"/>
        <v>2.8633088305585095E-5</v>
      </c>
    </row>
    <row r="39" spans="1:17" x14ac:dyDescent="0.3">
      <c r="A39" t="s">
        <v>40</v>
      </c>
      <c r="B39" s="3">
        <v>0</v>
      </c>
      <c r="C39" s="3">
        <v>0</v>
      </c>
      <c r="D39" s="3">
        <v>0</v>
      </c>
      <c r="E39" s="3">
        <v>0</v>
      </c>
      <c r="F39" s="3">
        <f t="shared" si="1"/>
        <v>0</v>
      </c>
      <c r="G39" t="s">
        <v>309</v>
      </c>
      <c r="I39" s="8"/>
      <c r="J39" s="5" t="s">
        <v>40</v>
      </c>
      <c r="K39" s="5" t="s">
        <v>309</v>
      </c>
      <c r="L39" s="5">
        <v>0</v>
      </c>
      <c r="O39" t="s">
        <v>322</v>
      </c>
      <c r="P39" s="3">
        <v>522830.5</v>
      </c>
      <c r="Q39" s="4">
        <f t="shared" si="2"/>
        <v>0.11928487550082237</v>
      </c>
    </row>
    <row r="40" spans="1:17" x14ac:dyDescent="0.3">
      <c r="A40" t="s">
        <v>41</v>
      </c>
      <c r="B40" s="3">
        <v>0</v>
      </c>
      <c r="C40" s="3">
        <v>0</v>
      </c>
      <c r="D40" s="3">
        <v>0</v>
      </c>
      <c r="E40" s="3">
        <v>0</v>
      </c>
      <c r="F40" s="3">
        <f t="shared" si="1"/>
        <v>0</v>
      </c>
      <c r="G40" t="s">
        <v>309</v>
      </c>
      <c r="I40" s="8"/>
      <c r="J40" s="5" t="s">
        <v>41</v>
      </c>
      <c r="K40" s="5" t="s">
        <v>309</v>
      </c>
      <c r="L40" s="5">
        <v>0</v>
      </c>
      <c r="O40" t="s">
        <v>319</v>
      </c>
      <c r="P40" s="3">
        <v>144</v>
      </c>
      <c r="Q40" s="4">
        <f t="shared" si="2"/>
        <v>3.2853902119555806E-5</v>
      </c>
    </row>
    <row r="41" spans="1:17" x14ac:dyDescent="0.3">
      <c r="A41" t="s">
        <v>42</v>
      </c>
      <c r="B41" s="3">
        <v>0</v>
      </c>
      <c r="C41" s="3">
        <v>0</v>
      </c>
      <c r="D41" s="3">
        <v>0</v>
      </c>
      <c r="E41" s="3">
        <v>0</v>
      </c>
      <c r="F41" s="3">
        <f t="shared" si="1"/>
        <v>0</v>
      </c>
      <c r="G41" t="s">
        <v>309</v>
      </c>
      <c r="I41" s="8"/>
      <c r="J41" s="5" t="s">
        <v>42</v>
      </c>
      <c r="K41" s="5" t="s">
        <v>309</v>
      </c>
      <c r="L41" s="5">
        <v>0</v>
      </c>
      <c r="O41" t="s">
        <v>331</v>
      </c>
      <c r="P41" s="3">
        <v>7570.25</v>
      </c>
      <c r="Q41" s="4">
        <f t="shared" si="2"/>
        <v>1.7271684202817177E-3</v>
      </c>
    </row>
    <row r="42" spans="1:17" x14ac:dyDescent="0.3">
      <c r="A42" t="s">
        <v>43</v>
      </c>
      <c r="B42" s="3">
        <v>366</v>
      </c>
      <c r="C42" s="3">
        <v>336</v>
      </c>
      <c r="D42" s="3">
        <v>428</v>
      </c>
      <c r="E42" s="3">
        <v>293</v>
      </c>
      <c r="F42" s="3">
        <f t="shared" si="1"/>
        <v>355.75</v>
      </c>
      <c r="G42" t="s">
        <v>309</v>
      </c>
      <c r="I42" s="8"/>
      <c r="J42" s="5" t="s">
        <v>43</v>
      </c>
      <c r="K42" s="5" t="s">
        <v>309</v>
      </c>
      <c r="L42" s="5">
        <v>355.75</v>
      </c>
      <c r="O42" t="s">
        <v>354</v>
      </c>
      <c r="P42" s="3">
        <v>915</v>
      </c>
      <c r="Q42" s="4">
        <f t="shared" si="2"/>
        <v>2.0875916971801084E-4</v>
      </c>
    </row>
    <row r="43" spans="1:17" x14ac:dyDescent="0.3">
      <c r="A43" t="s">
        <v>44</v>
      </c>
      <c r="B43" s="3">
        <v>18678</v>
      </c>
      <c r="C43" s="3">
        <v>17817</v>
      </c>
      <c r="D43" s="3">
        <v>16764</v>
      </c>
      <c r="E43" s="3">
        <v>16258</v>
      </c>
      <c r="F43" s="3">
        <f t="shared" si="1"/>
        <v>17379.25</v>
      </c>
      <c r="G43" t="s">
        <v>326</v>
      </c>
      <c r="I43" s="8"/>
      <c r="J43" s="5" t="s">
        <v>44</v>
      </c>
      <c r="K43" s="5" t="s">
        <v>326</v>
      </c>
      <c r="L43" s="5">
        <v>17379.25</v>
      </c>
      <c r="O43" t="s">
        <v>345</v>
      </c>
      <c r="P43" s="3">
        <v>5560.75</v>
      </c>
      <c r="Q43" s="4">
        <f t="shared" si="2"/>
        <v>1.2686967792452774E-3</v>
      </c>
    </row>
    <row r="44" spans="1:17" x14ac:dyDescent="0.3">
      <c r="A44" t="s">
        <v>45</v>
      </c>
      <c r="B44" s="3">
        <v>0</v>
      </c>
      <c r="C44" s="3">
        <v>0</v>
      </c>
      <c r="D44" s="3">
        <v>0</v>
      </c>
      <c r="E44" s="3">
        <v>54</v>
      </c>
      <c r="F44" s="3">
        <f t="shared" si="1"/>
        <v>13.5</v>
      </c>
      <c r="G44" t="s">
        <v>328</v>
      </c>
      <c r="I44" s="8"/>
      <c r="J44" s="5" t="s">
        <v>45</v>
      </c>
      <c r="K44" s="5" t="s">
        <v>328</v>
      </c>
      <c r="L44" s="5">
        <v>13.5</v>
      </c>
      <c r="O44" t="s">
        <v>352</v>
      </c>
      <c r="P44" s="3">
        <v>82.5</v>
      </c>
      <c r="Q44" s="4">
        <f t="shared" si="2"/>
        <v>1.8822548089328846E-5</v>
      </c>
    </row>
    <row r="45" spans="1:17" x14ac:dyDescent="0.3">
      <c r="A45" t="s">
        <v>46</v>
      </c>
      <c r="B45" s="3">
        <v>168</v>
      </c>
      <c r="C45" s="3">
        <v>185</v>
      </c>
      <c r="D45" s="3">
        <v>198</v>
      </c>
      <c r="E45" s="3">
        <v>191</v>
      </c>
      <c r="F45" s="3">
        <f t="shared" si="1"/>
        <v>185.5</v>
      </c>
      <c r="G45" t="s">
        <v>309</v>
      </c>
      <c r="I45" s="8"/>
      <c r="J45" s="5" t="s">
        <v>46</v>
      </c>
      <c r="K45" s="5" t="s">
        <v>309</v>
      </c>
      <c r="L45" s="5">
        <v>185.5</v>
      </c>
      <c r="O45" t="s">
        <v>341</v>
      </c>
      <c r="P45" s="3">
        <v>38564.25</v>
      </c>
      <c r="Q45" s="4">
        <f t="shared" si="2"/>
        <v>8.7985145473200004E-3</v>
      </c>
    </row>
    <row r="46" spans="1:17" x14ac:dyDescent="0.3">
      <c r="A46" t="s">
        <v>47</v>
      </c>
      <c r="B46" s="3">
        <v>40</v>
      </c>
      <c r="C46" s="3">
        <v>37</v>
      </c>
      <c r="D46" s="3">
        <v>61</v>
      </c>
      <c r="E46" s="3">
        <v>55</v>
      </c>
      <c r="F46" s="3">
        <f t="shared" si="1"/>
        <v>48.25</v>
      </c>
      <c r="G46" t="s">
        <v>312</v>
      </c>
      <c r="I46" s="8"/>
      <c r="J46" s="5" t="s">
        <v>47</v>
      </c>
      <c r="K46" s="5" t="s">
        <v>312</v>
      </c>
      <c r="L46" s="5">
        <v>48.25</v>
      </c>
      <c r="O46" t="s">
        <v>333</v>
      </c>
      <c r="P46" s="3">
        <v>57305.25</v>
      </c>
      <c r="Q46" s="4">
        <f t="shared" si="2"/>
        <v>1.3074313016921357E-2</v>
      </c>
    </row>
    <row r="47" spans="1:17" x14ac:dyDescent="0.3">
      <c r="A47" t="s">
        <v>48</v>
      </c>
      <c r="B47" s="3">
        <v>12027</v>
      </c>
      <c r="C47" s="3">
        <v>13601</v>
      </c>
      <c r="D47" s="3">
        <v>11397</v>
      </c>
      <c r="E47" s="3">
        <v>11532</v>
      </c>
      <c r="F47" s="3">
        <f t="shared" si="1"/>
        <v>12139.25</v>
      </c>
      <c r="G47" t="s">
        <v>329</v>
      </c>
      <c r="I47" s="8"/>
      <c r="J47" s="5" t="s">
        <v>48</v>
      </c>
      <c r="K47" s="5" t="s">
        <v>329</v>
      </c>
      <c r="L47" s="5">
        <v>12139.25</v>
      </c>
      <c r="O47" t="s">
        <v>356</v>
      </c>
      <c r="P47" s="3">
        <v>535.5</v>
      </c>
      <c r="Q47" s="4">
        <f t="shared" si="2"/>
        <v>1.2217544850709816E-4</v>
      </c>
    </row>
    <row r="48" spans="1:17" x14ac:dyDescent="0.3">
      <c r="A48" t="s">
        <v>49</v>
      </c>
      <c r="B48" s="3">
        <v>78768</v>
      </c>
      <c r="C48" s="3">
        <v>78873</v>
      </c>
      <c r="D48" s="3">
        <v>78684</v>
      </c>
      <c r="E48" s="3">
        <v>78915</v>
      </c>
      <c r="F48" s="3">
        <f t="shared" si="1"/>
        <v>78810</v>
      </c>
      <c r="G48" t="s">
        <v>329</v>
      </c>
      <c r="I48" s="8"/>
      <c r="J48" s="5" t="s">
        <v>49</v>
      </c>
      <c r="K48" s="5" t="s">
        <v>329</v>
      </c>
      <c r="L48" s="5">
        <v>78810</v>
      </c>
      <c r="O48" t="s">
        <v>370</v>
      </c>
      <c r="P48" s="3">
        <v>337.25</v>
      </c>
      <c r="Q48" s="4">
        <f t="shared" si="2"/>
        <v>7.6944295068195803E-5</v>
      </c>
    </row>
    <row r="49" spans="1:17" x14ac:dyDescent="0.3">
      <c r="A49" t="s">
        <v>50</v>
      </c>
      <c r="B49" s="3">
        <v>25469</v>
      </c>
      <c r="C49" s="3">
        <v>24645</v>
      </c>
      <c r="D49" s="3">
        <v>29032</v>
      </c>
      <c r="E49" s="3">
        <v>29329</v>
      </c>
      <c r="F49" s="3">
        <f t="shared" si="1"/>
        <v>27118.75</v>
      </c>
      <c r="G49" t="s">
        <v>322</v>
      </c>
      <c r="I49" s="8"/>
      <c r="J49" s="5" t="s">
        <v>50</v>
      </c>
      <c r="K49" s="5" t="s">
        <v>322</v>
      </c>
      <c r="L49" s="5">
        <v>27118.75</v>
      </c>
      <c r="O49" t="s">
        <v>334</v>
      </c>
      <c r="P49" s="3">
        <v>34823.5</v>
      </c>
      <c r="Q49" s="4">
        <f t="shared" si="2"/>
        <v>7.9450545865302202E-3</v>
      </c>
    </row>
    <row r="50" spans="1:17" x14ac:dyDescent="0.3">
      <c r="A50" t="s">
        <v>51</v>
      </c>
      <c r="B50" s="3">
        <v>8330</v>
      </c>
      <c r="C50" s="3">
        <v>11031</v>
      </c>
      <c r="D50" s="3">
        <v>10989</v>
      </c>
      <c r="E50" s="3">
        <v>10371</v>
      </c>
      <c r="F50" s="3">
        <f t="shared" si="1"/>
        <v>10180.25</v>
      </c>
      <c r="G50" t="s">
        <v>314</v>
      </c>
      <c r="I50" s="8"/>
      <c r="J50" s="5" t="s">
        <v>51</v>
      </c>
      <c r="K50" s="5" t="s">
        <v>314</v>
      </c>
      <c r="L50" s="5">
        <v>10180.25</v>
      </c>
      <c r="O50" t="s">
        <v>312</v>
      </c>
      <c r="P50" s="3">
        <v>824</v>
      </c>
      <c r="Q50" s="4">
        <f t="shared" si="2"/>
        <v>1.8799732879523602E-4</v>
      </c>
    </row>
    <row r="51" spans="1:17" x14ac:dyDescent="0.3">
      <c r="A51" t="s">
        <v>52</v>
      </c>
      <c r="B51" s="3">
        <v>4354</v>
      </c>
      <c r="C51" s="3">
        <v>5191</v>
      </c>
      <c r="D51" s="3">
        <v>4951</v>
      </c>
      <c r="E51" s="3">
        <v>4779</v>
      </c>
      <c r="F51" s="3">
        <f t="shared" si="1"/>
        <v>4818.75</v>
      </c>
      <c r="G51" t="s">
        <v>314</v>
      </c>
      <c r="I51" s="8"/>
      <c r="J51" s="5" t="s">
        <v>52</v>
      </c>
      <c r="K51" s="5" t="s">
        <v>314</v>
      </c>
      <c r="L51" s="5">
        <v>4818.75</v>
      </c>
      <c r="O51" t="s">
        <v>359</v>
      </c>
      <c r="P51" s="3">
        <v>6581</v>
      </c>
      <c r="Q51" s="4">
        <f t="shared" si="2"/>
        <v>1.5014689572833109E-3</v>
      </c>
    </row>
    <row r="52" spans="1:17" x14ac:dyDescent="0.3">
      <c r="A52" t="s">
        <v>53</v>
      </c>
      <c r="B52" s="3">
        <v>9757</v>
      </c>
      <c r="C52" s="3">
        <v>8966</v>
      </c>
      <c r="D52" s="3">
        <v>8917</v>
      </c>
      <c r="E52" s="3">
        <v>9350</v>
      </c>
      <c r="F52" s="3">
        <f t="shared" si="1"/>
        <v>9247.5</v>
      </c>
      <c r="G52" t="s">
        <v>326</v>
      </c>
      <c r="I52" s="8"/>
      <c r="J52" s="5" t="s">
        <v>54</v>
      </c>
      <c r="K52" s="5" t="s">
        <v>330</v>
      </c>
      <c r="L52" s="5">
        <v>213.25</v>
      </c>
      <c r="O52" t="s">
        <v>335</v>
      </c>
      <c r="P52" s="3">
        <v>181413</v>
      </c>
      <c r="Q52" s="4">
        <f t="shared" si="2"/>
        <v>4.1389756563992901E-2</v>
      </c>
    </row>
    <row r="53" spans="1:17" x14ac:dyDescent="0.3">
      <c r="A53" t="s">
        <v>54</v>
      </c>
      <c r="B53" s="3">
        <v>207</v>
      </c>
      <c r="C53" s="3">
        <v>219</v>
      </c>
      <c r="D53" s="3">
        <v>201</v>
      </c>
      <c r="E53" s="3">
        <v>226</v>
      </c>
      <c r="F53" s="3">
        <f t="shared" si="1"/>
        <v>213.25</v>
      </c>
      <c r="G53" t="s">
        <v>330</v>
      </c>
      <c r="I53" s="8"/>
      <c r="J53" s="5" t="s">
        <v>53</v>
      </c>
      <c r="K53" s="5" t="s">
        <v>326</v>
      </c>
      <c r="L53" s="5">
        <v>9247.5</v>
      </c>
      <c r="O53" t="s">
        <v>310</v>
      </c>
      <c r="P53" s="3">
        <v>1042999.5</v>
      </c>
      <c r="Q53" s="4">
        <f t="shared" si="2"/>
        <v>0.2379625241926781</v>
      </c>
    </row>
    <row r="54" spans="1:17" x14ac:dyDescent="0.3">
      <c r="A54" t="s">
        <v>55</v>
      </c>
      <c r="B54" s="3">
        <v>2360</v>
      </c>
      <c r="C54" s="3">
        <v>2353</v>
      </c>
      <c r="D54" s="3">
        <v>1223</v>
      </c>
      <c r="E54" s="3">
        <v>1170</v>
      </c>
      <c r="F54" s="3">
        <f t="shared" si="1"/>
        <v>1776.5</v>
      </c>
      <c r="G54" t="s">
        <v>330</v>
      </c>
      <c r="I54" s="8"/>
      <c r="J54" s="5" t="s">
        <v>55</v>
      </c>
      <c r="K54" s="5" t="s">
        <v>330</v>
      </c>
      <c r="L54" s="5">
        <v>1776.5</v>
      </c>
      <c r="O54" t="s">
        <v>327</v>
      </c>
      <c r="P54" s="3">
        <v>37195</v>
      </c>
      <c r="Q54" s="4">
        <f t="shared" si="2"/>
        <v>8.4861172870616536E-3</v>
      </c>
    </row>
    <row r="55" spans="1:17" x14ac:dyDescent="0.3">
      <c r="A55" t="s">
        <v>56</v>
      </c>
      <c r="B55" s="3">
        <v>4671</v>
      </c>
      <c r="C55" s="3">
        <v>4264</v>
      </c>
      <c r="D55" s="3">
        <v>4111</v>
      </c>
      <c r="E55" s="3">
        <v>4651</v>
      </c>
      <c r="F55" s="3">
        <f t="shared" si="1"/>
        <v>4424.25</v>
      </c>
      <c r="G55" t="s">
        <v>315</v>
      </c>
      <c r="I55" s="8"/>
      <c r="J55" s="5" t="s">
        <v>56</v>
      </c>
      <c r="K55" s="5" t="s">
        <v>315</v>
      </c>
      <c r="L55" s="5">
        <v>4424.25</v>
      </c>
      <c r="O55" t="s">
        <v>339</v>
      </c>
      <c r="P55" s="3">
        <v>146658</v>
      </c>
      <c r="Q55" s="4">
        <f t="shared" si="2"/>
        <v>3.3460330396179273E-2</v>
      </c>
    </row>
    <row r="56" spans="1:17" x14ac:dyDescent="0.3">
      <c r="A56" t="s">
        <v>57</v>
      </c>
      <c r="B56" s="3">
        <v>0</v>
      </c>
      <c r="C56" s="3">
        <v>0</v>
      </c>
      <c r="D56" s="3">
        <v>0</v>
      </c>
      <c r="E56" s="3">
        <v>0</v>
      </c>
      <c r="F56" s="3">
        <f t="shared" si="1"/>
        <v>0</v>
      </c>
      <c r="G56" t="s">
        <v>329</v>
      </c>
      <c r="I56" s="8"/>
      <c r="J56" s="5" t="s">
        <v>57</v>
      </c>
      <c r="K56" s="5" t="s">
        <v>329</v>
      </c>
      <c r="L56" s="5">
        <v>0</v>
      </c>
      <c r="O56" t="s">
        <v>329</v>
      </c>
      <c r="P56" s="3">
        <v>287489.5</v>
      </c>
      <c r="Q56" s="4">
        <f t="shared" si="2"/>
        <v>6.5591332593055829E-2</v>
      </c>
    </row>
    <row r="57" spans="1:17" x14ac:dyDescent="0.3">
      <c r="A57" t="s">
        <v>58</v>
      </c>
      <c r="B57" s="3">
        <v>6754</v>
      </c>
      <c r="C57" s="3">
        <v>6202</v>
      </c>
      <c r="D57" s="3">
        <v>6028</v>
      </c>
      <c r="E57" s="3">
        <v>6035</v>
      </c>
      <c r="F57" s="3">
        <f t="shared" si="1"/>
        <v>6254.75</v>
      </c>
      <c r="G57" t="s">
        <v>331</v>
      </c>
      <c r="I57" s="8"/>
      <c r="J57" s="5" t="s">
        <v>58</v>
      </c>
      <c r="K57" s="5" t="s">
        <v>331</v>
      </c>
      <c r="L57" s="5">
        <v>6254.75</v>
      </c>
      <c r="O57" t="s">
        <v>315</v>
      </c>
      <c r="P57" s="3">
        <v>29799.75</v>
      </c>
      <c r="Q57" s="4">
        <f t="shared" si="2"/>
        <v>6.798875483939119E-3</v>
      </c>
    </row>
    <row r="58" spans="1:17" x14ac:dyDescent="0.3">
      <c r="A58" t="s">
        <v>59</v>
      </c>
      <c r="B58" s="3">
        <v>0</v>
      </c>
      <c r="C58" s="3">
        <v>0</v>
      </c>
      <c r="D58" s="3">
        <v>0</v>
      </c>
      <c r="E58" s="3">
        <v>0</v>
      </c>
      <c r="F58" s="3">
        <f t="shared" si="1"/>
        <v>0</v>
      </c>
      <c r="G58" t="s">
        <v>329</v>
      </c>
      <c r="I58" s="8"/>
      <c r="J58" s="5" t="s">
        <v>59</v>
      </c>
      <c r="K58" s="5" t="s">
        <v>329</v>
      </c>
      <c r="L58" s="5">
        <v>0</v>
      </c>
      <c r="O58" t="s">
        <v>371</v>
      </c>
      <c r="P58" s="3">
        <v>3708.75</v>
      </c>
      <c r="Q58" s="4">
        <f t="shared" si="2"/>
        <v>8.4615909365210135E-4</v>
      </c>
    </row>
    <row r="59" spans="1:17" x14ac:dyDescent="0.3">
      <c r="A59" t="s">
        <v>60</v>
      </c>
      <c r="B59" s="3">
        <v>30466</v>
      </c>
      <c r="C59" s="3">
        <v>31283</v>
      </c>
      <c r="D59" s="3">
        <v>30855</v>
      </c>
      <c r="E59" s="3">
        <v>30744</v>
      </c>
      <c r="F59" s="3">
        <f t="shared" si="1"/>
        <v>30837</v>
      </c>
      <c r="G59" t="s">
        <v>332</v>
      </c>
      <c r="J59" s="5" t="s">
        <v>60</v>
      </c>
      <c r="K59" s="5" t="s">
        <v>332</v>
      </c>
      <c r="L59" s="5">
        <v>30837</v>
      </c>
      <c r="O59" t="s">
        <v>355</v>
      </c>
      <c r="P59" s="3">
        <v>18208.5</v>
      </c>
      <c r="Q59" s="4">
        <f t="shared" si="2"/>
        <v>4.1543074773884156E-3</v>
      </c>
    </row>
    <row r="60" spans="1:17" x14ac:dyDescent="0.3">
      <c r="A60" t="s">
        <v>61</v>
      </c>
      <c r="B60" s="3">
        <v>16235</v>
      </c>
      <c r="C60" s="3">
        <v>14995</v>
      </c>
      <c r="D60" s="3">
        <v>14603</v>
      </c>
      <c r="E60" s="3">
        <v>13364</v>
      </c>
      <c r="F60" s="3">
        <f t="shared" si="1"/>
        <v>14799.25</v>
      </c>
      <c r="G60" t="s">
        <v>333</v>
      </c>
      <c r="J60" s="5" t="s">
        <v>61</v>
      </c>
      <c r="K60" s="5" t="s">
        <v>333</v>
      </c>
      <c r="L60" s="5">
        <v>14799.25</v>
      </c>
    </row>
    <row r="61" spans="1:17" x14ac:dyDescent="0.3">
      <c r="A61" t="s">
        <v>62</v>
      </c>
      <c r="B61" s="3">
        <v>0</v>
      </c>
      <c r="C61" s="3">
        <v>0</v>
      </c>
      <c r="D61" s="3">
        <v>0</v>
      </c>
      <c r="E61" s="3">
        <v>0</v>
      </c>
      <c r="F61" s="3">
        <f t="shared" si="1"/>
        <v>0</v>
      </c>
      <c r="G61" t="s">
        <v>334</v>
      </c>
      <c r="J61" s="5" t="s">
        <v>62</v>
      </c>
      <c r="K61" s="5" t="s">
        <v>334</v>
      </c>
      <c r="L61" s="5">
        <v>0</v>
      </c>
      <c r="O61" t="s">
        <v>362</v>
      </c>
      <c r="P61" s="3">
        <v>4383041</v>
      </c>
      <c r="Q61" s="4">
        <f>SUM(Q4:Q59)</f>
        <v>1</v>
      </c>
    </row>
    <row r="62" spans="1:17" x14ac:dyDescent="0.3">
      <c r="A62" t="s">
        <v>63</v>
      </c>
      <c r="B62" s="3">
        <v>0</v>
      </c>
      <c r="C62" s="3">
        <v>0</v>
      </c>
      <c r="D62" s="3">
        <v>0</v>
      </c>
      <c r="E62" s="3">
        <v>0</v>
      </c>
      <c r="F62" s="3">
        <f t="shared" si="1"/>
        <v>0</v>
      </c>
      <c r="G62" t="s">
        <v>329</v>
      </c>
      <c r="J62" s="5" t="s">
        <v>63</v>
      </c>
      <c r="K62" s="5" t="s">
        <v>329</v>
      </c>
      <c r="L62" s="5">
        <v>0</v>
      </c>
      <c r="O62"/>
    </row>
    <row r="63" spans="1:17" x14ac:dyDescent="0.3">
      <c r="A63" t="s">
        <v>64</v>
      </c>
      <c r="B63" s="3">
        <v>0</v>
      </c>
      <c r="C63" s="3">
        <v>0</v>
      </c>
      <c r="D63" s="3">
        <v>0</v>
      </c>
      <c r="E63" s="3">
        <v>0</v>
      </c>
      <c r="F63" s="3">
        <f t="shared" si="1"/>
        <v>0</v>
      </c>
      <c r="G63" t="s">
        <v>310</v>
      </c>
      <c r="J63" s="5" t="s">
        <v>64</v>
      </c>
      <c r="K63" s="5" t="s">
        <v>310</v>
      </c>
      <c r="L63" s="5">
        <v>0</v>
      </c>
      <c r="O63"/>
    </row>
    <row r="64" spans="1:17" x14ac:dyDescent="0.3">
      <c r="A64" t="s">
        <v>65</v>
      </c>
      <c r="B64" s="3">
        <v>0</v>
      </c>
      <c r="C64" s="3">
        <v>0</v>
      </c>
      <c r="D64" s="3">
        <v>0</v>
      </c>
      <c r="E64" s="3">
        <v>0</v>
      </c>
      <c r="F64" s="3">
        <f t="shared" si="1"/>
        <v>0</v>
      </c>
      <c r="G64" t="s">
        <v>329</v>
      </c>
      <c r="J64" s="5" t="s">
        <v>65</v>
      </c>
      <c r="K64" s="5" t="s">
        <v>329</v>
      </c>
      <c r="L64" s="5">
        <v>0</v>
      </c>
      <c r="O64"/>
    </row>
    <row r="65" spans="1:15" x14ac:dyDescent="0.3">
      <c r="A65" t="s">
        <v>66</v>
      </c>
      <c r="B65" s="3">
        <v>0</v>
      </c>
      <c r="C65" s="3">
        <v>0</v>
      </c>
      <c r="D65" s="3">
        <v>0</v>
      </c>
      <c r="E65" s="3">
        <v>0</v>
      </c>
      <c r="F65" s="3">
        <f t="shared" si="1"/>
        <v>0</v>
      </c>
      <c r="G65" t="s">
        <v>329</v>
      </c>
      <c r="J65" s="5" t="s">
        <v>66</v>
      </c>
      <c r="K65" s="5" t="s">
        <v>329</v>
      </c>
      <c r="L65" s="5">
        <v>0</v>
      </c>
      <c r="O65"/>
    </row>
    <row r="66" spans="1:15" x14ac:dyDescent="0.3">
      <c r="A66" t="s">
        <v>67</v>
      </c>
      <c r="B66" s="3">
        <v>32695</v>
      </c>
      <c r="C66" s="3">
        <v>29575</v>
      </c>
      <c r="D66" s="3">
        <v>26894</v>
      </c>
      <c r="E66" s="3">
        <v>25044</v>
      </c>
      <c r="F66" s="3">
        <f t="shared" si="1"/>
        <v>28552</v>
      </c>
      <c r="G66" t="s">
        <v>335</v>
      </c>
      <c r="J66" s="5" t="s">
        <v>67</v>
      </c>
      <c r="K66" s="5" t="s">
        <v>335</v>
      </c>
      <c r="L66" s="5">
        <v>28552</v>
      </c>
      <c r="O66"/>
    </row>
    <row r="67" spans="1:15" x14ac:dyDescent="0.3">
      <c r="A67" t="s">
        <v>68</v>
      </c>
      <c r="B67" s="3">
        <v>30629</v>
      </c>
      <c r="C67" s="3">
        <v>28921</v>
      </c>
      <c r="D67" s="3">
        <v>28508</v>
      </c>
      <c r="E67" s="3">
        <v>28305</v>
      </c>
      <c r="F67" s="3">
        <f t="shared" si="1"/>
        <v>29090.75</v>
      </c>
      <c r="G67" t="s">
        <v>326</v>
      </c>
      <c r="J67" s="5" t="s">
        <v>68</v>
      </c>
      <c r="K67" s="5" t="s">
        <v>326</v>
      </c>
      <c r="L67" s="5">
        <v>29090.75</v>
      </c>
      <c r="O67"/>
    </row>
    <row r="68" spans="1:15" x14ac:dyDescent="0.3">
      <c r="A68" t="s">
        <v>69</v>
      </c>
      <c r="B68" s="3">
        <v>3323</v>
      </c>
      <c r="C68" s="3">
        <v>2559</v>
      </c>
      <c r="D68" s="3">
        <v>2024</v>
      </c>
      <c r="E68" s="3">
        <v>1599</v>
      </c>
      <c r="F68" s="3">
        <f t="shared" si="1"/>
        <v>2376.25</v>
      </c>
      <c r="G68" t="s">
        <v>336</v>
      </c>
      <c r="J68" s="5" t="s">
        <v>69</v>
      </c>
      <c r="K68" s="5" t="s">
        <v>336</v>
      </c>
      <c r="L68" s="5">
        <v>2376.25</v>
      </c>
      <c r="O68"/>
    </row>
    <row r="69" spans="1:15" x14ac:dyDescent="0.3">
      <c r="A69" t="s">
        <v>70</v>
      </c>
      <c r="B69" s="3">
        <v>31232</v>
      </c>
      <c r="C69" s="3">
        <v>29951</v>
      </c>
      <c r="D69" s="3">
        <v>30162</v>
      </c>
      <c r="E69" s="3">
        <v>30748</v>
      </c>
      <c r="F69" s="3">
        <f t="shared" ref="F69:F132" si="3">SUM(B69:E69)/4</f>
        <v>30523.25</v>
      </c>
      <c r="G69" t="s">
        <v>329</v>
      </c>
      <c r="J69" s="5" t="s">
        <v>70</v>
      </c>
      <c r="K69" s="5" t="s">
        <v>329</v>
      </c>
      <c r="L69" s="5">
        <v>30523.25</v>
      </c>
      <c r="O69"/>
    </row>
    <row r="70" spans="1:15" x14ac:dyDescent="0.3">
      <c r="A70" t="s">
        <v>71</v>
      </c>
      <c r="B70" s="3">
        <v>0</v>
      </c>
      <c r="C70" s="3">
        <v>0</v>
      </c>
      <c r="D70" s="3">
        <v>0</v>
      </c>
      <c r="E70" s="3">
        <v>23312</v>
      </c>
      <c r="F70" s="3">
        <f t="shared" si="3"/>
        <v>5828</v>
      </c>
      <c r="G70" t="s">
        <v>337</v>
      </c>
      <c r="J70" s="5" t="s">
        <v>71</v>
      </c>
      <c r="K70" s="5" t="s">
        <v>337</v>
      </c>
      <c r="L70" s="5">
        <v>5828</v>
      </c>
      <c r="O70"/>
    </row>
    <row r="71" spans="1:15" x14ac:dyDescent="0.3">
      <c r="A71" t="s">
        <v>72</v>
      </c>
      <c r="B71" s="3">
        <v>58448</v>
      </c>
      <c r="C71" s="3">
        <v>58217</v>
      </c>
      <c r="D71" s="3">
        <v>56774</v>
      </c>
      <c r="E71" s="3">
        <v>53586</v>
      </c>
      <c r="F71" s="3">
        <f t="shared" si="3"/>
        <v>56756.25</v>
      </c>
      <c r="G71" t="s">
        <v>338</v>
      </c>
      <c r="J71" s="5" t="s">
        <v>72</v>
      </c>
      <c r="K71" s="5" t="s">
        <v>338</v>
      </c>
      <c r="L71" s="5">
        <v>56756.25</v>
      </c>
      <c r="O71"/>
    </row>
    <row r="72" spans="1:15" x14ac:dyDescent="0.3">
      <c r="A72" t="s">
        <v>73</v>
      </c>
      <c r="B72" s="3">
        <v>17219</v>
      </c>
      <c r="C72" s="3">
        <v>16647</v>
      </c>
      <c r="D72" s="3">
        <v>16567</v>
      </c>
      <c r="E72" s="3">
        <v>18393</v>
      </c>
      <c r="F72" s="3">
        <f t="shared" si="3"/>
        <v>17206.5</v>
      </c>
      <c r="G72" t="s">
        <v>321</v>
      </c>
      <c r="J72" s="5" t="s">
        <v>73</v>
      </c>
      <c r="K72" s="5" t="s">
        <v>321</v>
      </c>
      <c r="L72" s="5">
        <v>17206.5</v>
      </c>
      <c r="O72"/>
    </row>
    <row r="73" spans="1:15" x14ac:dyDescent="0.3">
      <c r="A73" t="s">
        <v>74</v>
      </c>
      <c r="B73" s="3">
        <v>26529</v>
      </c>
      <c r="C73" s="3">
        <v>30328</v>
      </c>
      <c r="D73" s="3">
        <v>24613</v>
      </c>
      <c r="E73" s="3">
        <v>32223.999999999996</v>
      </c>
      <c r="F73" s="3">
        <f t="shared" si="3"/>
        <v>28423.5</v>
      </c>
      <c r="G73" t="s">
        <v>338</v>
      </c>
      <c r="J73" s="5" t="s">
        <v>74</v>
      </c>
      <c r="K73" s="5" t="s">
        <v>338</v>
      </c>
      <c r="L73" s="5">
        <v>28423.5</v>
      </c>
      <c r="O73"/>
    </row>
    <row r="74" spans="1:15" x14ac:dyDescent="0.3">
      <c r="A74" t="s">
        <v>75</v>
      </c>
      <c r="B74" s="3">
        <v>15601</v>
      </c>
      <c r="C74" s="3">
        <v>14380</v>
      </c>
      <c r="D74" s="3">
        <v>15271</v>
      </c>
      <c r="E74" s="3">
        <v>14242</v>
      </c>
      <c r="F74" s="3">
        <f t="shared" si="3"/>
        <v>14873.5</v>
      </c>
      <c r="G74" t="s">
        <v>333</v>
      </c>
      <c r="J74" s="5" t="s">
        <v>75</v>
      </c>
      <c r="K74" s="5" t="s">
        <v>333</v>
      </c>
      <c r="L74" s="5">
        <v>14873.5</v>
      </c>
      <c r="O74"/>
    </row>
    <row r="75" spans="1:15" x14ac:dyDescent="0.3">
      <c r="A75" t="s">
        <v>76</v>
      </c>
      <c r="B75" s="3">
        <v>0</v>
      </c>
      <c r="C75" s="3">
        <v>0</v>
      </c>
      <c r="D75" s="3">
        <v>0</v>
      </c>
      <c r="E75" s="3">
        <v>0</v>
      </c>
      <c r="F75" s="3">
        <f t="shared" si="3"/>
        <v>0</v>
      </c>
      <c r="G75" t="s">
        <v>322</v>
      </c>
      <c r="J75" s="5" t="s">
        <v>76</v>
      </c>
      <c r="K75" s="5" t="s">
        <v>322</v>
      </c>
      <c r="L75" s="5">
        <v>0</v>
      </c>
      <c r="O75"/>
    </row>
    <row r="76" spans="1:15" x14ac:dyDescent="0.3">
      <c r="A76" t="s">
        <v>77</v>
      </c>
      <c r="B76" s="3">
        <v>6399</v>
      </c>
      <c r="C76" s="3">
        <v>7018</v>
      </c>
      <c r="D76" s="3">
        <v>6926</v>
      </c>
      <c r="E76" s="3">
        <v>6635</v>
      </c>
      <c r="F76" s="3">
        <f t="shared" si="3"/>
        <v>6744.5</v>
      </c>
      <c r="G76" t="s">
        <v>315</v>
      </c>
      <c r="J76" s="5" t="s">
        <v>77</v>
      </c>
      <c r="K76" s="5" t="s">
        <v>315</v>
      </c>
      <c r="L76" s="5">
        <v>6744.5</v>
      </c>
      <c r="O76"/>
    </row>
    <row r="77" spans="1:15" x14ac:dyDescent="0.3">
      <c r="A77" t="s">
        <v>78</v>
      </c>
      <c r="B77" s="3">
        <v>6603</v>
      </c>
      <c r="C77" s="3">
        <v>6381</v>
      </c>
      <c r="D77" s="3">
        <v>6253</v>
      </c>
      <c r="E77" s="3">
        <v>6307</v>
      </c>
      <c r="F77" s="3">
        <f t="shared" si="3"/>
        <v>6386</v>
      </c>
      <c r="G77" t="s">
        <v>322</v>
      </c>
      <c r="J77" s="5" t="s">
        <v>78</v>
      </c>
      <c r="K77" s="5" t="s">
        <v>322</v>
      </c>
      <c r="L77" s="5">
        <v>6386</v>
      </c>
      <c r="O77"/>
    </row>
    <row r="78" spans="1:15" x14ac:dyDescent="0.3">
      <c r="A78" t="s">
        <v>79</v>
      </c>
      <c r="B78" s="3">
        <v>14723</v>
      </c>
      <c r="C78" s="3">
        <v>17564</v>
      </c>
      <c r="D78" s="3">
        <v>17604</v>
      </c>
      <c r="E78" s="3">
        <v>18437</v>
      </c>
      <c r="F78" s="3">
        <f t="shared" si="3"/>
        <v>17082</v>
      </c>
      <c r="G78" t="s">
        <v>339</v>
      </c>
      <c r="J78" s="5" t="s">
        <v>79</v>
      </c>
      <c r="K78" s="5" t="s">
        <v>339</v>
      </c>
      <c r="L78" s="5">
        <v>17082</v>
      </c>
      <c r="O78"/>
    </row>
    <row r="79" spans="1:15" x14ac:dyDescent="0.3">
      <c r="A79" t="s">
        <v>80</v>
      </c>
      <c r="B79" s="3">
        <v>72314</v>
      </c>
      <c r="C79" s="3">
        <v>63679</v>
      </c>
      <c r="D79" s="3">
        <v>61294</v>
      </c>
      <c r="E79" s="3">
        <v>70298</v>
      </c>
      <c r="F79" s="3">
        <f t="shared" si="3"/>
        <v>66896.25</v>
      </c>
      <c r="G79" t="s">
        <v>339</v>
      </c>
      <c r="J79" s="5" t="s">
        <v>80</v>
      </c>
      <c r="K79" s="5" t="s">
        <v>339</v>
      </c>
      <c r="L79" s="5">
        <v>66896.25</v>
      </c>
      <c r="O79"/>
    </row>
    <row r="80" spans="1:15" x14ac:dyDescent="0.3">
      <c r="A80" t="s">
        <v>81</v>
      </c>
      <c r="B80" s="3">
        <v>2680</v>
      </c>
      <c r="C80" s="3">
        <v>2825</v>
      </c>
      <c r="D80" s="3">
        <v>2936</v>
      </c>
      <c r="E80" s="3">
        <v>3257</v>
      </c>
      <c r="F80" s="3">
        <f t="shared" si="3"/>
        <v>2924.5</v>
      </c>
      <c r="G80" t="s">
        <v>323</v>
      </c>
      <c r="J80" s="5" t="s">
        <v>81</v>
      </c>
      <c r="K80" s="5" t="s">
        <v>323</v>
      </c>
      <c r="L80" s="5">
        <v>2924.5</v>
      </c>
      <c r="O80"/>
    </row>
    <row r="81" spans="1:15" x14ac:dyDescent="0.3">
      <c r="A81" t="s">
        <v>82</v>
      </c>
      <c r="B81" s="3">
        <v>9104</v>
      </c>
      <c r="C81" s="3">
        <v>8974</v>
      </c>
      <c r="D81" s="3">
        <v>8656</v>
      </c>
      <c r="E81" s="3">
        <v>9338</v>
      </c>
      <c r="F81" s="3">
        <f t="shared" si="3"/>
        <v>9018</v>
      </c>
      <c r="G81" t="s">
        <v>329</v>
      </c>
      <c r="J81" s="5" t="s">
        <v>82</v>
      </c>
      <c r="K81" s="5" t="s">
        <v>329</v>
      </c>
      <c r="L81" s="5">
        <v>9018</v>
      </c>
      <c r="O81"/>
    </row>
    <row r="82" spans="1:15" x14ac:dyDescent="0.3">
      <c r="A82" t="s">
        <v>83</v>
      </c>
      <c r="B82" s="3">
        <v>8847</v>
      </c>
      <c r="C82" s="3">
        <v>8471</v>
      </c>
      <c r="D82" s="3">
        <v>9684</v>
      </c>
      <c r="E82" s="3">
        <v>9339</v>
      </c>
      <c r="F82" s="3">
        <f t="shared" si="3"/>
        <v>9085.25</v>
      </c>
      <c r="G82" t="s">
        <v>329</v>
      </c>
      <c r="J82" s="5" t="s">
        <v>83</v>
      </c>
      <c r="K82" s="5" t="s">
        <v>329</v>
      </c>
      <c r="L82" s="5">
        <v>9085.25</v>
      </c>
      <c r="O82"/>
    </row>
    <row r="83" spans="1:15" x14ac:dyDescent="0.3">
      <c r="A83" t="s">
        <v>84</v>
      </c>
      <c r="B83" s="3">
        <v>66245</v>
      </c>
      <c r="C83" s="3">
        <v>60905</v>
      </c>
      <c r="D83" s="3">
        <v>64667</v>
      </c>
      <c r="E83" s="3">
        <v>64180.000000000007</v>
      </c>
      <c r="F83" s="3">
        <f t="shared" si="3"/>
        <v>63999.25</v>
      </c>
      <c r="G83" t="s">
        <v>310</v>
      </c>
      <c r="J83" s="5" t="s">
        <v>84</v>
      </c>
      <c r="K83" s="5" t="s">
        <v>310</v>
      </c>
      <c r="L83" s="5">
        <v>63999.25</v>
      </c>
      <c r="O83"/>
    </row>
    <row r="84" spans="1:15" x14ac:dyDescent="0.3">
      <c r="A84" t="s">
        <v>85</v>
      </c>
      <c r="B84" s="3">
        <v>65456.999999999993</v>
      </c>
      <c r="C84" s="3">
        <v>62736</v>
      </c>
      <c r="D84" s="3">
        <v>57775</v>
      </c>
      <c r="E84" s="3">
        <v>62822</v>
      </c>
      <c r="F84" s="3">
        <f t="shared" si="3"/>
        <v>62197.5</v>
      </c>
      <c r="G84" t="s">
        <v>310</v>
      </c>
      <c r="J84" s="5" t="s">
        <v>85</v>
      </c>
      <c r="K84" s="5" t="s">
        <v>310</v>
      </c>
      <c r="L84" s="5">
        <v>62197.5</v>
      </c>
      <c r="O84"/>
    </row>
    <row r="85" spans="1:15" x14ac:dyDescent="0.3">
      <c r="A85" t="s">
        <v>86</v>
      </c>
      <c r="B85" s="3">
        <v>11296</v>
      </c>
      <c r="C85" s="3">
        <v>12794</v>
      </c>
      <c r="D85" s="3">
        <v>11205</v>
      </c>
      <c r="E85" s="3">
        <v>10906</v>
      </c>
      <c r="F85" s="3">
        <f t="shared" si="3"/>
        <v>11550.25</v>
      </c>
      <c r="G85" t="s">
        <v>310</v>
      </c>
      <c r="J85" s="5" t="s">
        <v>86</v>
      </c>
      <c r="K85" s="5" t="s">
        <v>310</v>
      </c>
      <c r="L85" s="5">
        <v>11550.25</v>
      </c>
      <c r="O85"/>
    </row>
    <row r="86" spans="1:15" x14ac:dyDescent="0.3">
      <c r="A86" t="s">
        <v>87</v>
      </c>
      <c r="B86" s="3">
        <v>0</v>
      </c>
      <c r="C86" s="3">
        <v>0</v>
      </c>
      <c r="D86" s="3">
        <v>0</v>
      </c>
      <c r="E86" s="3">
        <v>0</v>
      </c>
      <c r="F86" s="3">
        <f t="shared" si="3"/>
        <v>0</v>
      </c>
      <c r="G86" t="s">
        <v>326</v>
      </c>
      <c r="J86" s="5" t="s">
        <v>87</v>
      </c>
      <c r="K86" s="5" t="s">
        <v>326</v>
      </c>
      <c r="L86" s="5">
        <v>0</v>
      </c>
      <c r="O86"/>
    </row>
    <row r="87" spans="1:15" x14ac:dyDescent="0.3">
      <c r="A87" t="s">
        <v>88</v>
      </c>
      <c r="B87" s="3">
        <v>21697</v>
      </c>
      <c r="C87" s="3">
        <v>21750</v>
      </c>
      <c r="D87" s="3">
        <v>22136</v>
      </c>
      <c r="E87" s="3">
        <v>21663</v>
      </c>
      <c r="F87" s="3">
        <f t="shared" si="3"/>
        <v>21811.5</v>
      </c>
      <c r="G87" t="s">
        <v>322</v>
      </c>
      <c r="J87" s="5" t="s">
        <v>88</v>
      </c>
      <c r="K87" s="5" t="s">
        <v>322</v>
      </c>
      <c r="L87" s="5">
        <v>21811.5</v>
      </c>
      <c r="O87"/>
    </row>
    <row r="88" spans="1:15" x14ac:dyDescent="0.3">
      <c r="A88" t="s">
        <v>89</v>
      </c>
      <c r="B88" s="3">
        <v>10076</v>
      </c>
      <c r="C88" s="3">
        <v>10035</v>
      </c>
      <c r="D88" s="3">
        <v>9829</v>
      </c>
      <c r="E88" s="3">
        <v>9631</v>
      </c>
      <c r="F88" s="3">
        <f t="shared" si="3"/>
        <v>9892.75</v>
      </c>
      <c r="G88" t="s">
        <v>315</v>
      </c>
      <c r="J88" s="5" t="s">
        <v>89</v>
      </c>
      <c r="K88" s="5" t="s">
        <v>315</v>
      </c>
      <c r="L88" s="5">
        <v>9892.75</v>
      </c>
      <c r="O88"/>
    </row>
    <row r="89" spans="1:15" x14ac:dyDescent="0.3">
      <c r="A89" t="s">
        <v>90</v>
      </c>
      <c r="B89" s="3">
        <v>12796</v>
      </c>
      <c r="C89" s="3">
        <v>12828</v>
      </c>
      <c r="D89" s="3">
        <v>13405</v>
      </c>
      <c r="E89" s="3">
        <v>12690</v>
      </c>
      <c r="F89" s="3">
        <f t="shared" si="3"/>
        <v>12929.75</v>
      </c>
      <c r="G89" t="s">
        <v>339</v>
      </c>
      <c r="J89" s="5" t="s">
        <v>90</v>
      </c>
      <c r="K89" s="5" t="s">
        <v>339</v>
      </c>
      <c r="L89" s="5">
        <v>12929.75</v>
      </c>
      <c r="O89"/>
    </row>
    <row r="90" spans="1:15" x14ac:dyDescent="0.3">
      <c r="A90" t="s">
        <v>91</v>
      </c>
      <c r="B90" s="3">
        <v>0</v>
      </c>
      <c r="C90" s="3">
        <v>5543</v>
      </c>
      <c r="D90" s="3">
        <v>6043</v>
      </c>
      <c r="E90" s="3">
        <v>8504</v>
      </c>
      <c r="F90" s="3">
        <f t="shared" si="3"/>
        <v>5022.5</v>
      </c>
      <c r="G90" t="s">
        <v>340</v>
      </c>
      <c r="J90" s="5" t="s">
        <v>91</v>
      </c>
      <c r="K90" s="5" t="s">
        <v>340</v>
      </c>
      <c r="L90" s="5">
        <v>5022.5</v>
      </c>
      <c r="O90"/>
    </row>
    <row r="91" spans="1:15" x14ac:dyDescent="0.3">
      <c r="A91" t="s">
        <v>92</v>
      </c>
      <c r="B91" s="3">
        <v>0</v>
      </c>
      <c r="C91" s="3">
        <v>0</v>
      </c>
      <c r="D91" s="3">
        <v>0</v>
      </c>
      <c r="E91" s="3">
        <v>0</v>
      </c>
      <c r="F91" s="3">
        <f t="shared" si="3"/>
        <v>0</v>
      </c>
      <c r="G91" t="s">
        <v>339</v>
      </c>
      <c r="J91" s="5" t="s">
        <v>92</v>
      </c>
      <c r="K91" s="5" t="s">
        <v>339</v>
      </c>
      <c r="L91" s="5">
        <v>0</v>
      </c>
      <c r="O91"/>
    </row>
    <row r="92" spans="1:15" x14ac:dyDescent="0.3">
      <c r="A92" t="s">
        <v>93</v>
      </c>
      <c r="B92" s="3">
        <v>42850</v>
      </c>
      <c r="C92" s="3">
        <v>42876</v>
      </c>
      <c r="D92" s="3">
        <v>33884</v>
      </c>
      <c r="E92" s="3">
        <v>52930</v>
      </c>
      <c r="F92" s="3">
        <f t="shared" si="3"/>
        <v>43135</v>
      </c>
      <c r="G92" t="s">
        <v>310</v>
      </c>
      <c r="J92" s="5" t="s">
        <v>93</v>
      </c>
      <c r="K92" s="5" t="s">
        <v>310</v>
      </c>
      <c r="L92" s="5">
        <v>43135</v>
      </c>
      <c r="O92"/>
    </row>
    <row r="93" spans="1:15" x14ac:dyDescent="0.3">
      <c r="A93" t="s">
        <v>94</v>
      </c>
      <c r="B93" s="3">
        <v>11420</v>
      </c>
      <c r="C93" s="3">
        <v>8842</v>
      </c>
      <c r="D93" s="3">
        <v>9754</v>
      </c>
      <c r="E93" s="3">
        <v>11401</v>
      </c>
      <c r="F93" s="3">
        <f t="shared" si="3"/>
        <v>10354.25</v>
      </c>
      <c r="G93" t="s">
        <v>309</v>
      </c>
      <c r="J93" s="5" t="s">
        <v>94</v>
      </c>
      <c r="K93" s="5" t="s">
        <v>309</v>
      </c>
      <c r="L93" s="5">
        <v>10354.25</v>
      </c>
      <c r="O93"/>
    </row>
    <row r="94" spans="1:15" x14ac:dyDescent="0.3">
      <c r="A94" t="s">
        <v>95</v>
      </c>
      <c r="B94" s="3">
        <v>16959</v>
      </c>
      <c r="C94" s="3">
        <v>13589</v>
      </c>
      <c r="D94" s="3">
        <v>14413</v>
      </c>
      <c r="E94" s="3">
        <v>14568</v>
      </c>
      <c r="F94" s="3">
        <f t="shared" si="3"/>
        <v>14882.25</v>
      </c>
      <c r="G94" t="s">
        <v>309</v>
      </c>
      <c r="J94" s="5" t="s">
        <v>95</v>
      </c>
      <c r="K94" s="5" t="s">
        <v>309</v>
      </c>
      <c r="L94" s="5">
        <v>14882.25</v>
      </c>
      <c r="O94"/>
    </row>
    <row r="95" spans="1:15" x14ac:dyDescent="0.3">
      <c r="A95" t="s">
        <v>96</v>
      </c>
      <c r="B95" s="3">
        <v>19216</v>
      </c>
      <c r="C95" s="3">
        <v>21638</v>
      </c>
      <c r="D95" s="3">
        <v>19946</v>
      </c>
      <c r="E95" s="3">
        <v>16785</v>
      </c>
      <c r="F95" s="3">
        <f t="shared" si="3"/>
        <v>19396.25</v>
      </c>
      <c r="G95" t="s">
        <v>341</v>
      </c>
      <c r="J95" s="5" t="s">
        <v>96</v>
      </c>
      <c r="K95" s="5" t="s">
        <v>341</v>
      </c>
      <c r="L95" s="5">
        <v>19396.25</v>
      </c>
      <c r="O95"/>
    </row>
    <row r="96" spans="1:15" x14ac:dyDescent="0.3">
      <c r="A96" t="s">
        <v>97</v>
      </c>
      <c r="B96" s="3">
        <v>16924</v>
      </c>
      <c r="C96" s="3">
        <v>17957</v>
      </c>
      <c r="D96" s="3">
        <v>18496</v>
      </c>
      <c r="E96" s="3">
        <v>16197</v>
      </c>
      <c r="F96" s="3">
        <f t="shared" si="3"/>
        <v>17393.5</v>
      </c>
      <c r="G96" t="s">
        <v>322</v>
      </c>
      <c r="J96" s="5" t="s">
        <v>97</v>
      </c>
      <c r="K96" s="5" t="s">
        <v>322</v>
      </c>
      <c r="L96" s="5">
        <v>17393.5</v>
      </c>
      <c r="O96"/>
    </row>
    <row r="97" spans="1:15" x14ac:dyDescent="0.3">
      <c r="A97" t="s">
        <v>98</v>
      </c>
      <c r="B97" s="3">
        <v>13769</v>
      </c>
      <c r="C97" s="3">
        <v>14118</v>
      </c>
      <c r="D97" s="3">
        <v>14192</v>
      </c>
      <c r="E97" s="3">
        <v>14143</v>
      </c>
      <c r="F97" s="3">
        <f t="shared" si="3"/>
        <v>14055.5</v>
      </c>
      <c r="G97" t="s">
        <v>322</v>
      </c>
      <c r="J97" s="5" t="s">
        <v>98</v>
      </c>
      <c r="K97" s="5" t="s">
        <v>322</v>
      </c>
      <c r="L97" s="5">
        <v>14055.5</v>
      </c>
      <c r="O97"/>
    </row>
    <row r="98" spans="1:15" x14ac:dyDescent="0.3">
      <c r="A98" t="s">
        <v>99</v>
      </c>
      <c r="B98" s="3">
        <v>4727</v>
      </c>
      <c r="C98" s="3">
        <v>4206</v>
      </c>
      <c r="D98" s="3">
        <v>4602</v>
      </c>
      <c r="E98" s="3">
        <v>4433</v>
      </c>
      <c r="F98" s="3">
        <f t="shared" si="3"/>
        <v>4492</v>
      </c>
      <c r="G98" t="s">
        <v>372</v>
      </c>
      <c r="J98" s="5" t="s">
        <v>99</v>
      </c>
      <c r="K98" s="5" t="s">
        <v>372</v>
      </c>
      <c r="L98" s="5">
        <v>4492</v>
      </c>
      <c r="O98"/>
    </row>
    <row r="99" spans="1:15" x14ac:dyDescent="0.3">
      <c r="A99" t="s">
        <v>100</v>
      </c>
      <c r="B99" s="3">
        <v>0</v>
      </c>
      <c r="C99" s="3">
        <v>0</v>
      </c>
      <c r="D99" s="3">
        <v>0</v>
      </c>
      <c r="E99" s="3">
        <v>0</v>
      </c>
      <c r="F99" s="3">
        <f t="shared" si="3"/>
        <v>0</v>
      </c>
      <c r="G99" t="s">
        <v>371</v>
      </c>
      <c r="J99" s="5" t="s">
        <v>100</v>
      </c>
      <c r="K99" s="5" t="s">
        <v>371</v>
      </c>
      <c r="L99" s="5">
        <v>0</v>
      </c>
      <c r="O99"/>
    </row>
    <row r="100" spans="1:15" x14ac:dyDescent="0.3">
      <c r="A100" t="s">
        <v>101</v>
      </c>
      <c r="B100" s="3">
        <v>0</v>
      </c>
      <c r="C100" s="3">
        <v>0</v>
      </c>
      <c r="D100" s="3">
        <v>0</v>
      </c>
      <c r="E100" s="3">
        <v>0</v>
      </c>
      <c r="F100" s="3">
        <f t="shared" si="3"/>
        <v>0</v>
      </c>
      <c r="G100" t="s">
        <v>371</v>
      </c>
      <c r="J100" s="5" t="s">
        <v>101</v>
      </c>
      <c r="K100" s="5" t="s">
        <v>371</v>
      </c>
      <c r="L100" s="5">
        <v>0</v>
      </c>
      <c r="O100"/>
    </row>
    <row r="101" spans="1:15" x14ac:dyDescent="0.3">
      <c r="A101" t="s">
        <v>102</v>
      </c>
      <c r="B101" s="3">
        <v>337</v>
      </c>
      <c r="C101" s="3">
        <v>181</v>
      </c>
      <c r="D101" s="3">
        <v>502</v>
      </c>
      <c r="E101" s="3">
        <v>584</v>
      </c>
      <c r="F101" s="3">
        <f t="shared" si="3"/>
        <v>401</v>
      </c>
      <c r="G101" t="s">
        <v>379</v>
      </c>
      <c r="J101" s="5" t="s">
        <v>102</v>
      </c>
      <c r="K101" s="5" t="s">
        <v>312</v>
      </c>
      <c r="L101" s="5">
        <v>401</v>
      </c>
      <c r="O101"/>
    </row>
    <row r="102" spans="1:15" x14ac:dyDescent="0.3">
      <c r="A102" t="s">
        <v>103</v>
      </c>
      <c r="B102" s="3">
        <v>2610</v>
      </c>
      <c r="C102" s="3">
        <v>2581</v>
      </c>
      <c r="D102" s="3">
        <v>7226</v>
      </c>
      <c r="E102" s="3">
        <v>2418</v>
      </c>
      <c r="F102" s="3">
        <f t="shared" si="3"/>
        <v>3708.75</v>
      </c>
      <c r="G102" t="s">
        <v>371</v>
      </c>
      <c r="J102" s="5" t="s">
        <v>103</v>
      </c>
      <c r="K102" s="5" t="s">
        <v>371</v>
      </c>
      <c r="L102" s="5">
        <v>3708.75</v>
      </c>
      <c r="O102"/>
    </row>
    <row r="103" spans="1:15" x14ac:dyDescent="0.3">
      <c r="A103" t="s">
        <v>104</v>
      </c>
      <c r="B103" s="3">
        <v>0</v>
      </c>
      <c r="C103" s="3">
        <v>0</v>
      </c>
      <c r="D103" s="3">
        <v>0</v>
      </c>
      <c r="E103" s="3">
        <v>0</v>
      </c>
      <c r="F103" s="3">
        <f t="shared" si="3"/>
        <v>0</v>
      </c>
      <c r="G103" t="s">
        <v>371</v>
      </c>
      <c r="J103" s="5" t="s">
        <v>104</v>
      </c>
      <c r="K103" s="5" t="s">
        <v>371</v>
      </c>
      <c r="L103" s="5">
        <v>0</v>
      </c>
      <c r="O103"/>
    </row>
    <row r="104" spans="1:15" x14ac:dyDescent="0.3">
      <c r="A104" t="s">
        <v>105</v>
      </c>
      <c r="B104" s="3">
        <v>44174</v>
      </c>
      <c r="C104" s="3">
        <v>42991</v>
      </c>
      <c r="D104" s="3">
        <v>41386</v>
      </c>
      <c r="E104" s="3">
        <v>41543</v>
      </c>
      <c r="F104" s="3">
        <f t="shared" si="3"/>
        <v>42523.5</v>
      </c>
      <c r="G104" t="s">
        <v>326</v>
      </c>
      <c r="J104" s="5" t="s">
        <v>105</v>
      </c>
      <c r="K104" s="5" t="s">
        <v>326</v>
      </c>
      <c r="L104" s="5">
        <v>42523.5</v>
      </c>
      <c r="O104"/>
    </row>
    <row r="105" spans="1:15" x14ac:dyDescent="0.3">
      <c r="A105" t="s">
        <v>106</v>
      </c>
      <c r="B105" s="3">
        <v>2539</v>
      </c>
      <c r="C105" s="3">
        <v>2775</v>
      </c>
      <c r="D105" s="3">
        <v>3214</v>
      </c>
      <c r="E105" s="3">
        <v>2910</v>
      </c>
      <c r="F105" s="3">
        <f t="shared" si="3"/>
        <v>2859.5</v>
      </c>
      <c r="G105" t="s">
        <v>317</v>
      </c>
      <c r="J105" s="5" t="s">
        <v>106</v>
      </c>
      <c r="K105" s="5" t="s">
        <v>317</v>
      </c>
      <c r="L105" s="5">
        <v>2859.5</v>
      </c>
      <c r="O105"/>
    </row>
    <row r="106" spans="1:15" x14ac:dyDescent="0.3">
      <c r="A106" t="s">
        <v>107</v>
      </c>
      <c r="B106" s="3">
        <v>40801</v>
      </c>
      <c r="C106" s="3">
        <v>42538</v>
      </c>
      <c r="D106" s="3">
        <v>28244</v>
      </c>
      <c r="E106" s="3">
        <v>48350</v>
      </c>
      <c r="F106" s="3">
        <f t="shared" si="3"/>
        <v>39983.25</v>
      </c>
      <c r="G106" t="s">
        <v>326</v>
      </c>
      <c r="J106" s="5" t="s">
        <v>107</v>
      </c>
      <c r="K106" s="5" t="s">
        <v>326</v>
      </c>
      <c r="L106" s="5">
        <v>39983.25</v>
      </c>
      <c r="O106"/>
    </row>
    <row r="107" spans="1:15" x14ac:dyDescent="0.3">
      <c r="A107" t="s">
        <v>108</v>
      </c>
      <c r="B107" s="3">
        <v>3100</v>
      </c>
      <c r="C107" s="3">
        <v>4094.9999999999995</v>
      </c>
      <c r="D107" s="3">
        <v>4430</v>
      </c>
      <c r="E107" s="3">
        <v>2909</v>
      </c>
      <c r="F107" s="3">
        <f t="shared" si="3"/>
        <v>3633.5</v>
      </c>
      <c r="G107" t="s">
        <v>317</v>
      </c>
      <c r="J107" s="5" t="s">
        <v>108</v>
      </c>
      <c r="K107" s="5" t="s">
        <v>317</v>
      </c>
      <c r="L107" s="5">
        <v>3633.5</v>
      </c>
      <c r="O107"/>
    </row>
    <row r="108" spans="1:15" x14ac:dyDescent="0.3">
      <c r="A108" t="s">
        <v>109</v>
      </c>
      <c r="B108" s="3">
        <v>30547</v>
      </c>
      <c r="C108" s="3">
        <v>30571</v>
      </c>
      <c r="D108" s="3">
        <v>30284</v>
      </c>
      <c r="E108" s="3">
        <v>32012.999999999996</v>
      </c>
      <c r="F108" s="3">
        <f t="shared" si="3"/>
        <v>30853.75</v>
      </c>
      <c r="G108" t="s">
        <v>343</v>
      </c>
      <c r="J108" s="5" t="s">
        <v>109</v>
      </c>
      <c r="K108" s="5" t="s">
        <v>343</v>
      </c>
      <c r="L108" s="5">
        <v>30853.75</v>
      </c>
      <c r="O108"/>
    </row>
    <row r="109" spans="1:15" x14ac:dyDescent="0.3">
      <c r="A109" t="s">
        <v>110</v>
      </c>
      <c r="B109" s="3">
        <v>19002</v>
      </c>
      <c r="C109" s="3">
        <v>20350</v>
      </c>
      <c r="D109" s="3">
        <v>21678</v>
      </c>
      <c r="E109" s="3">
        <v>18329</v>
      </c>
      <c r="F109" s="3">
        <f t="shared" si="3"/>
        <v>19839.75</v>
      </c>
      <c r="G109" t="s">
        <v>343</v>
      </c>
      <c r="J109" s="5" t="s">
        <v>110</v>
      </c>
      <c r="K109" s="5" t="s">
        <v>343</v>
      </c>
      <c r="L109" s="5">
        <v>19839.75</v>
      </c>
      <c r="O109"/>
    </row>
    <row r="110" spans="1:15" x14ac:dyDescent="0.3">
      <c r="A110" t="s">
        <v>111</v>
      </c>
      <c r="B110" s="3">
        <v>38002</v>
      </c>
      <c r="C110" s="3">
        <v>37531</v>
      </c>
      <c r="D110" s="3">
        <v>38786</v>
      </c>
      <c r="E110" s="3">
        <v>36959</v>
      </c>
      <c r="F110" s="3">
        <f t="shared" si="3"/>
        <v>37819.5</v>
      </c>
      <c r="G110" t="s">
        <v>309</v>
      </c>
      <c r="J110" s="5" t="s">
        <v>111</v>
      </c>
      <c r="K110" s="5" t="s">
        <v>309</v>
      </c>
      <c r="L110" s="5">
        <v>37819.5</v>
      </c>
      <c r="O110"/>
    </row>
    <row r="111" spans="1:15" x14ac:dyDescent="0.3">
      <c r="A111" t="s">
        <v>112</v>
      </c>
      <c r="B111" s="3">
        <v>236769</v>
      </c>
      <c r="C111" s="3">
        <v>217501</v>
      </c>
      <c r="D111" s="3">
        <v>191692</v>
      </c>
      <c r="E111" s="3">
        <v>201241</v>
      </c>
      <c r="F111" s="3">
        <f t="shared" si="3"/>
        <v>211800.75</v>
      </c>
      <c r="G111" t="s">
        <v>309</v>
      </c>
      <c r="J111" s="5" t="s">
        <v>112</v>
      </c>
      <c r="K111" s="5" t="s">
        <v>309</v>
      </c>
      <c r="L111" s="5">
        <v>211800.75</v>
      </c>
      <c r="O111"/>
    </row>
    <row r="112" spans="1:15" x14ac:dyDescent="0.3">
      <c r="A112" t="s">
        <v>113</v>
      </c>
      <c r="B112" s="3">
        <v>0</v>
      </c>
      <c r="C112" s="3">
        <v>0</v>
      </c>
      <c r="D112" s="3">
        <v>0</v>
      </c>
      <c r="E112" s="3">
        <v>0</v>
      </c>
      <c r="F112" s="3">
        <f t="shared" si="3"/>
        <v>0</v>
      </c>
      <c r="G112" t="s">
        <v>339</v>
      </c>
      <c r="J112" s="5" t="s">
        <v>113</v>
      </c>
      <c r="K112" s="5" t="s">
        <v>339</v>
      </c>
      <c r="L112" s="5">
        <v>0</v>
      </c>
      <c r="O112"/>
    </row>
    <row r="113" spans="1:15" x14ac:dyDescent="0.3">
      <c r="A113" t="s">
        <v>114</v>
      </c>
      <c r="B113" s="3">
        <v>14414</v>
      </c>
      <c r="C113" s="3">
        <v>13981</v>
      </c>
      <c r="D113" s="3">
        <v>14136</v>
      </c>
      <c r="E113" s="3">
        <v>14740</v>
      </c>
      <c r="F113" s="3">
        <f t="shared" si="3"/>
        <v>14317.75</v>
      </c>
      <c r="G113" t="s">
        <v>314</v>
      </c>
      <c r="J113" s="5" t="s">
        <v>114</v>
      </c>
      <c r="K113" s="5" t="s">
        <v>314</v>
      </c>
      <c r="L113" s="5">
        <v>14317.75</v>
      </c>
      <c r="O113"/>
    </row>
    <row r="114" spans="1:15" x14ac:dyDescent="0.3">
      <c r="A114" t="s">
        <v>115</v>
      </c>
      <c r="B114" s="3">
        <v>9631</v>
      </c>
      <c r="C114" s="3">
        <v>9367</v>
      </c>
      <c r="D114" s="3">
        <v>9646</v>
      </c>
      <c r="E114" s="3">
        <v>9340</v>
      </c>
      <c r="F114" s="3">
        <f t="shared" si="3"/>
        <v>9496</v>
      </c>
      <c r="G114" t="s">
        <v>332</v>
      </c>
      <c r="J114" s="5" t="s">
        <v>115</v>
      </c>
      <c r="K114" s="5" t="s">
        <v>332</v>
      </c>
      <c r="L114" s="5">
        <v>9496</v>
      </c>
      <c r="O114"/>
    </row>
    <row r="115" spans="1:15" x14ac:dyDescent="0.3">
      <c r="A115" t="s">
        <v>116</v>
      </c>
      <c r="B115" s="3">
        <v>15672</v>
      </c>
      <c r="C115" s="3">
        <v>15378</v>
      </c>
      <c r="D115" s="3">
        <v>17621</v>
      </c>
      <c r="E115" s="3">
        <v>18179</v>
      </c>
      <c r="F115" s="3">
        <f t="shared" si="3"/>
        <v>16712.5</v>
      </c>
      <c r="G115" t="s">
        <v>344</v>
      </c>
      <c r="J115" s="5" t="s">
        <v>116</v>
      </c>
      <c r="K115" s="5" t="s">
        <v>344</v>
      </c>
      <c r="L115" s="5">
        <v>16712.5</v>
      </c>
      <c r="O115"/>
    </row>
    <row r="116" spans="1:15" x14ac:dyDescent="0.3">
      <c r="A116" t="s">
        <v>117</v>
      </c>
      <c r="B116" s="3">
        <v>35915</v>
      </c>
      <c r="C116" s="3">
        <v>38368</v>
      </c>
      <c r="D116" s="3">
        <v>37700</v>
      </c>
      <c r="E116" s="3">
        <v>39062</v>
      </c>
      <c r="F116" s="3">
        <f t="shared" si="3"/>
        <v>37761.25</v>
      </c>
      <c r="G116" t="s">
        <v>344</v>
      </c>
      <c r="J116" s="5" t="s">
        <v>117</v>
      </c>
      <c r="K116" s="5" t="s">
        <v>344</v>
      </c>
      <c r="L116" s="5">
        <v>37761.25</v>
      </c>
      <c r="O116"/>
    </row>
    <row r="117" spans="1:15" x14ac:dyDescent="0.3">
      <c r="A117" t="s">
        <v>118</v>
      </c>
      <c r="B117" s="3">
        <v>2639</v>
      </c>
      <c r="C117" s="3">
        <v>2703</v>
      </c>
      <c r="D117" s="3">
        <v>2492</v>
      </c>
      <c r="E117" s="3">
        <v>2399</v>
      </c>
      <c r="F117" s="3">
        <f t="shared" si="3"/>
        <v>2558.25</v>
      </c>
      <c r="G117" t="s">
        <v>344</v>
      </c>
      <c r="J117" s="5" t="s">
        <v>118</v>
      </c>
      <c r="K117" s="5" t="s">
        <v>344</v>
      </c>
      <c r="L117" s="5">
        <v>2558.25</v>
      </c>
      <c r="O117"/>
    </row>
    <row r="118" spans="1:15" x14ac:dyDescent="0.3">
      <c r="A118" t="s">
        <v>119</v>
      </c>
      <c r="B118" s="3">
        <v>3453</v>
      </c>
      <c r="C118" s="3">
        <v>3528</v>
      </c>
      <c r="D118" s="3">
        <v>3895</v>
      </c>
      <c r="E118" s="3">
        <v>6163</v>
      </c>
      <c r="F118" s="3">
        <f t="shared" si="3"/>
        <v>4259.75</v>
      </c>
      <c r="G118" t="s">
        <v>309</v>
      </c>
      <c r="J118" s="5" t="s">
        <v>119</v>
      </c>
      <c r="K118" s="5" t="s">
        <v>309</v>
      </c>
      <c r="L118" s="5">
        <v>4259.75</v>
      </c>
      <c r="O118"/>
    </row>
    <row r="119" spans="1:15" x14ac:dyDescent="0.3">
      <c r="A119" t="s">
        <v>120</v>
      </c>
      <c r="B119" s="3">
        <v>3520</v>
      </c>
      <c r="C119" s="3">
        <v>3682</v>
      </c>
      <c r="D119" s="3">
        <v>5207</v>
      </c>
      <c r="E119" s="3">
        <v>3813</v>
      </c>
      <c r="F119" s="3">
        <f t="shared" si="3"/>
        <v>4055.5</v>
      </c>
      <c r="G119" t="s">
        <v>309</v>
      </c>
      <c r="J119" s="5" t="s">
        <v>120</v>
      </c>
      <c r="K119" s="5" t="s">
        <v>309</v>
      </c>
      <c r="L119" s="5">
        <v>4055.5</v>
      </c>
      <c r="O119"/>
    </row>
    <row r="120" spans="1:15" x14ac:dyDescent="0.3">
      <c r="A120" t="s">
        <v>121</v>
      </c>
      <c r="B120" s="3">
        <v>0</v>
      </c>
      <c r="C120" s="3">
        <v>0</v>
      </c>
      <c r="D120" s="3">
        <v>0</v>
      </c>
      <c r="E120" s="3">
        <v>29991</v>
      </c>
      <c r="F120" s="3">
        <f t="shared" si="3"/>
        <v>7497.75</v>
      </c>
      <c r="G120" t="s">
        <v>325</v>
      </c>
      <c r="J120" s="5" t="s">
        <v>121</v>
      </c>
      <c r="K120" s="5" t="s">
        <v>325</v>
      </c>
      <c r="L120" s="5">
        <v>7497.75</v>
      </c>
      <c r="O120"/>
    </row>
    <row r="121" spans="1:15" x14ac:dyDescent="0.3">
      <c r="A121" t="s">
        <v>122</v>
      </c>
      <c r="B121" s="3">
        <v>0</v>
      </c>
      <c r="C121" s="3">
        <v>0</v>
      </c>
      <c r="D121" s="3">
        <v>0</v>
      </c>
      <c r="E121" s="3">
        <v>0</v>
      </c>
      <c r="F121" s="3">
        <f t="shared" si="3"/>
        <v>0</v>
      </c>
      <c r="G121" t="s">
        <v>310</v>
      </c>
      <c r="J121" s="5" t="s">
        <v>122</v>
      </c>
      <c r="K121" s="5" t="s">
        <v>310</v>
      </c>
      <c r="L121" s="5">
        <v>0</v>
      </c>
      <c r="O121"/>
    </row>
    <row r="122" spans="1:15" x14ac:dyDescent="0.3">
      <c r="A122" t="s">
        <v>123</v>
      </c>
      <c r="B122" s="3">
        <v>1522</v>
      </c>
      <c r="C122" s="3">
        <v>1455</v>
      </c>
      <c r="D122" s="3">
        <v>1429</v>
      </c>
      <c r="E122" s="3">
        <v>1469</v>
      </c>
      <c r="F122" s="3">
        <f t="shared" si="3"/>
        <v>1468.75</v>
      </c>
      <c r="G122" t="s">
        <v>328</v>
      </c>
      <c r="J122" s="5" t="s">
        <v>123</v>
      </c>
      <c r="K122" s="5" t="s">
        <v>328</v>
      </c>
      <c r="L122" s="5">
        <v>1468.75</v>
      </c>
      <c r="O122"/>
    </row>
    <row r="123" spans="1:15" x14ac:dyDescent="0.3">
      <c r="A123" t="s">
        <v>124</v>
      </c>
      <c r="B123" s="3">
        <v>22485</v>
      </c>
      <c r="C123" s="3">
        <v>23053</v>
      </c>
      <c r="D123" s="3">
        <v>23206</v>
      </c>
      <c r="E123" s="3">
        <v>23474</v>
      </c>
      <c r="F123" s="3">
        <f t="shared" si="3"/>
        <v>23054.5</v>
      </c>
      <c r="G123" t="s">
        <v>322</v>
      </c>
      <c r="J123" s="5" t="s">
        <v>124</v>
      </c>
      <c r="K123" s="5" t="s">
        <v>322</v>
      </c>
      <c r="L123" s="5">
        <v>23054.5</v>
      </c>
      <c r="O123"/>
    </row>
    <row r="124" spans="1:15" x14ac:dyDescent="0.3">
      <c r="A124" t="s">
        <v>125</v>
      </c>
      <c r="B124" s="3">
        <v>8914</v>
      </c>
      <c r="C124" s="3">
        <v>9167</v>
      </c>
      <c r="D124" s="3">
        <v>8939</v>
      </c>
      <c r="E124" s="3">
        <v>24435</v>
      </c>
      <c r="F124" s="3">
        <f t="shared" si="3"/>
        <v>12863.75</v>
      </c>
      <c r="G124" t="s">
        <v>322</v>
      </c>
      <c r="J124" s="5" t="s">
        <v>125</v>
      </c>
      <c r="K124" s="5" t="s">
        <v>322</v>
      </c>
      <c r="L124" s="5">
        <v>12863.75</v>
      </c>
      <c r="O124"/>
    </row>
    <row r="125" spans="1:15" x14ac:dyDescent="0.3">
      <c r="A125" t="s">
        <v>126</v>
      </c>
      <c r="B125" s="3">
        <v>9438</v>
      </c>
      <c r="C125" s="3">
        <v>10350</v>
      </c>
      <c r="D125" s="3">
        <v>9391</v>
      </c>
      <c r="E125" s="3">
        <v>11797</v>
      </c>
      <c r="F125" s="3">
        <f t="shared" si="3"/>
        <v>10244</v>
      </c>
      <c r="G125" t="s">
        <v>322</v>
      </c>
      <c r="J125" s="5" t="s">
        <v>126</v>
      </c>
      <c r="K125" s="5" t="s">
        <v>322</v>
      </c>
      <c r="L125" s="5">
        <v>10244</v>
      </c>
      <c r="O125"/>
    </row>
    <row r="126" spans="1:15" x14ac:dyDescent="0.3">
      <c r="A126" t="s">
        <v>127</v>
      </c>
      <c r="B126" s="3">
        <v>9429</v>
      </c>
      <c r="C126" s="3">
        <v>9576</v>
      </c>
      <c r="D126" s="3">
        <v>9067</v>
      </c>
      <c r="E126" s="3">
        <v>8770</v>
      </c>
      <c r="F126" s="3">
        <f t="shared" si="3"/>
        <v>9210.5</v>
      </c>
      <c r="G126" t="s">
        <v>322</v>
      </c>
      <c r="J126" s="5" t="s">
        <v>127</v>
      </c>
      <c r="K126" s="5" t="s">
        <v>322</v>
      </c>
      <c r="L126" s="5">
        <v>9210.5</v>
      </c>
      <c r="O126"/>
    </row>
    <row r="127" spans="1:15" x14ac:dyDescent="0.3">
      <c r="A127" t="s">
        <v>128</v>
      </c>
      <c r="B127" s="3">
        <v>0</v>
      </c>
      <c r="C127" s="3">
        <v>0</v>
      </c>
      <c r="D127" s="3">
        <v>0</v>
      </c>
      <c r="E127" s="3">
        <v>0</v>
      </c>
      <c r="F127" s="3">
        <f t="shared" si="3"/>
        <v>0</v>
      </c>
      <c r="G127" t="s">
        <v>339</v>
      </c>
      <c r="J127" s="5" t="s">
        <v>128</v>
      </c>
      <c r="K127" s="5" t="s">
        <v>339</v>
      </c>
      <c r="L127" s="5">
        <v>0</v>
      </c>
      <c r="O127"/>
    </row>
    <row r="128" spans="1:15" x14ac:dyDescent="0.3">
      <c r="A128" t="s">
        <v>129</v>
      </c>
      <c r="B128" s="3">
        <v>13634</v>
      </c>
      <c r="C128" s="3">
        <v>10413</v>
      </c>
      <c r="D128" s="3">
        <v>10878</v>
      </c>
      <c r="E128" s="3">
        <v>10042</v>
      </c>
      <c r="F128" s="3">
        <f t="shared" si="3"/>
        <v>11241.75</v>
      </c>
      <c r="G128" t="s">
        <v>322</v>
      </c>
      <c r="J128" s="5" t="s">
        <v>129</v>
      </c>
      <c r="K128" s="5" t="s">
        <v>322</v>
      </c>
      <c r="L128" s="5">
        <v>11241.75</v>
      </c>
      <c r="O128"/>
    </row>
    <row r="129" spans="1:15" x14ac:dyDescent="0.3">
      <c r="A129" t="s">
        <v>130</v>
      </c>
      <c r="B129" s="3">
        <v>35433</v>
      </c>
      <c r="C129" s="3">
        <v>34356</v>
      </c>
      <c r="D129" s="3">
        <v>34753</v>
      </c>
      <c r="E129" s="3">
        <v>34752</v>
      </c>
      <c r="F129" s="3">
        <f t="shared" si="3"/>
        <v>34823.5</v>
      </c>
      <c r="G129" t="s">
        <v>334</v>
      </c>
      <c r="J129" s="5" t="s">
        <v>130</v>
      </c>
      <c r="K129" s="5" t="s">
        <v>334</v>
      </c>
      <c r="L129" s="5">
        <v>34823.5</v>
      </c>
      <c r="O129"/>
    </row>
    <row r="130" spans="1:15" x14ac:dyDescent="0.3">
      <c r="A130" t="s">
        <v>131</v>
      </c>
      <c r="B130" s="3">
        <v>2284</v>
      </c>
      <c r="C130" s="3">
        <v>54</v>
      </c>
      <c r="D130" s="3">
        <v>1327</v>
      </c>
      <c r="E130" s="3">
        <v>1941</v>
      </c>
      <c r="F130" s="3">
        <f t="shared" si="3"/>
        <v>1401.5</v>
      </c>
      <c r="G130" t="s">
        <v>342</v>
      </c>
      <c r="J130" s="5" t="s">
        <v>131</v>
      </c>
      <c r="K130" s="5" t="s">
        <v>342</v>
      </c>
      <c r="L130" s="5">
        <v>1401.5</v>
      </c>
      <c r="O130"/>
    </row>
    <row r="131" spans="1:15" x14ac:dyDescent="0.3">
      <c r="A131" t="s">
        <v>132</v>
      </c>
      <c r="B131" s="3">
        <v>0</v>
      </c>
      <c r="C131" s="3">
        <v>0</v>
      </c>
      <c r="D131" s="3">
        <v>0</v>
      </c>
      <c r="E131" s="3">
        <v>0</v>
      </c>
      <c r="F131" s="3">
        <f t="shared" si="3"/>
        <v>0</v>
      </c>
      <c r="G131" t="s">
        <v>311</v>
      </c>
      <c r="J131" s="5" t="s">
        <v>132</v>
      </c>
      <c r="K131" s="5" t="s">
        <v>311</v>
      </c>
      <c r="L131" s="5">
        <v>0</v>
      </c>
      <c r="O131"/>
    </row>
    <row r="132" spans="1:15" x14ac:dyDescent="0.3">
      <c r="A132" t="s">
        <v>133</v>
      </c>
      <c r="B132" s="3">
        <v>22553</v>
      </c>
      <c r="C132" s="3">
        <v>21326</v>
      </c>
      <c r="D132" s="3">
        <v>23334</v>
      </c>
      <c r="E132" s="3">
        <v>21101</v>
      </c>
      <c r="F132" s="3">
        <f t="shared" si="3"/>
        <v>22078.5</v>
      </c>
      <c r="G132" t="s">
        <v>322</v>
      </c>
      <c r="J132" s="5" t="s">
        <v>133</v>
      </c>
      <c r="K132" s="5" t="s">
        <v>322</v>
      </c>
      <c r="L132" s="5">
        <v>22078.5</v>
      </c>
      <c r="O132"/>
    </row>
    <row r="133" spans="1:15" x14ac:dyDescent="0.3">
      <c r="A133" t="s">
        <v>134</v>
      </c>
      <c r="B133" s="3">
        <v>0</v>
      </c>
      <c r="C133" s="3">
        <v>0</v>
      </c>
      <c r="D133" s="3">
        <v>0</v>
      </c>
      <c r="E133" s="3">
        <v>0</v>
      </c>
      <c r="F133" s="3">
        <f t="shared" ref="F133:F196" si="4">SUM(B133:E133)/4</f>
        <v>0</v>
      </c>
      <c r="G133" t="s">
        <v>310</v>
      </c>
      <c r="J133" s="5" t="s">
        <v>134</v>
      </c>
      <c r="K133" s="5" t="s">
        <v>310</v>
      </c>
      <c r="L133" s="5">
        <v>0</v>
      </c>
      <c r="O133"/>
    </row>
    <row r="134" spans="1:15" x14ac:dyDescent="0.3">
      <c r="A134" t="s">
        <v>135</v>
      </c>
      <c r="B134" s="3">
        <v>1274</v>
      </c>
      <c r="C134" s="3">
        <v>2349</v>
      </c>
      <c r="D134" s="3">
        <v>1374</v>
      </c>
      <c r="E134" s="3">
        <v>1618</v>
      </c>
      <c r="F134" s="3">
        <f t="shared" si="4"/>
        <v>1653.75</v>
      </c>
      <c r="G134" t="s">
        <v>315</v>
      </c>
      <c r="J134" s="5" t="s">
        <v>135</v>
      </c>
      <c r="K134" s="5" t="s">
        <v>315</v>
      </c>
      <c r="L134" s="5">
        <v>1653.75</v>
      </c>
      <c r="O134"/>
    </row>
    <row r="135" spans="1:15" x14ac:dyDescent="0.3">
      <c r="A135" t="s">
        <v>136</v>
      </c>
      <c r="B135" s="3">
        <v>15778</v>
      </c>
      <c r="C135" s="3">
        <v>15749</v>
      </c>
      <c r="D135" s="3">
        <v>15529</v>
      </c>
      <c r="E135" s="3">
        <v>17154</v>
      </c>
      <c r="F135" s="3">
        <f t="shared" si="4"/>
        <v>16052.5</v>
      </c>
      <c r="G135" t="s">
        <v>329</v>
      </c>
      <c r="J135" s="5" t="s">
        <v>136</v>
      </c>
      <c r="K135" s="5" t="s">
        <v>329</v>
      </c>
      <c r="L135" s="5">
        <v>16052.5</v>
      </c>
      <c r="O135"/>
    </row>
    <row r="136" spans="1:15" x14ac:dyDescent="0.3">
      <c r="A136" t="s">
        <v>137</v>
      </c>
      <c r="B136" s="3">
        <v>7107</v>
      </c>
      <c r="C136" s="3">
        <v>5014</v>
      </c>
      <c r="D136" s="3">
        <v>4059.9999999999995</v>
      </c>
      <c r="E136" s="3">
        <v>3850</v>
      </c>
      <c r="F136" s="3">
        <f t="shared" si="4"/>
        <v>5007.75</v>
      </c>
      <c r="G136" t="s">
        <v>310</v>
      </c>
      <c r="J136" s="5" t="s">
        <v>137</v>
      </c>
      <c r="K136" s="5" t="s">
        <v>310</v>
      </c>
      <c r="L136" s="5">
        <v>5007.75</v>
      </c>
      <c r="O136"/>
    </row>
    <row r="137" spans="1:15" x14ac:dyDescent="0.3">
      <c r="A137" t="s">
        <v>138</v>
      </c>
      <c r="B137" s="3">
        <v>5052</v>
      </c>
      <c r="C137" s="3">
        <v>4120</v>
      </c>
      <c r="D137" s="3">
        <v>3660</v>
      </c>
      <c r="E137" s="3">
        <v>3049</v>
      </c>
      <c r="F137" s="3">
        <f t="shared" si="4"/>
        <v>3970.25</v>
      </c>
      <c r="G137" t="s">
        <v>310</v>
      </c>
      <c r="J137" s="5" t="s">
        <v>138</v>
      </c>
      <c r="K137" s="5" t="s">
        <v>310</v>
      </c>
      <c r="L137" s="5">
        <v>3970.25</v>
      </c>
      <c r="O137"/>
    </row>
    <row r="138" spans="1:15" x14ac:dyDescent="0.3">
      <c r="A138" t="s">
        <v>139</v>
      </c>
      <c r="B138" s="3">
        <v>25360</v>
      </c>
      <c r="C138" s="3">
        <v>30512</v>
      </c>
      <c r="D138" s="3">
        <v>28630</v>
      </c>
      <c r="E138" s="3">
        <v>28920</v>
      </c>
      <c r="F138" s="3">
        <f t="shared" si="4"/>
        <v>28355.5</v>
      </c>
      <c r="G138" t="s">
        <v>322</v>
      </c>
      <c r="J138" s="5" t="s">
        <v>139</v>
      </c>
      <c r="K138" s="5" t="s">
        <v>322</v>
      </c>
      <c r="L138" s="5">
        <v>28355.5</v>
      </c>
      <c r="O138"/>
    </row>
    <row r="139" spans="1:15" x14ac:dyDescent="0.3">
      <c r="A139" t="s">
        <v>140</v>
      </c>
      <c r="B139" s="3">
        <v>0</v>
      </c>
      <c r="C139" s="3">
        <v>0</v>
      </c>
      <c r="D139" s="3">
        <v>0</v>
      </c>
      <c r="E139" s="3">
        <v>0</v>
      </c>
      <c r="F139" s="3">
        <f t="shared" si="4"/>
        <v>0</v>
      </c>
      <c r="G139" t="s">
        <v>316</v>
      </c>
      <c r="J139" s="5" t="s">
        <v>140</v>
      </c>
      <c r="K139" s="5" t="s">
        <v>316</v>
      </c>
      <c r="L139" s="5">
        <v>0</v>
      </c>
      <c r="O139"/>
    </row>
    <row r="140" spans="1:15" x14ac:dyDescent="0.3">
      <c r="A140" t="s">
        <v>141</v>
      </c>
      <c r="B140" s="3">
        <v>7997</v>
      </c>
      <c r="C140" s="3">
        <v>7997</v>
      </c>
      <c r="D140" s="3">
        <v>43</v>
      </c>
      <c r="E140" s="3">
        <v>6206</v>
      </c>
      <c r="F140" s="3">
        <f t="shared" si="4"/>
        <v>5560.75</v>
      </c>
      <c r="G140" t="s">
        <v>345</v>
      </c>
      <c r="J140" s="5" t="s">
        <v>141</v>
      </c>
      <c r="K140" s="5" t="s">
        <v>345</v>
      </c>
      <c r="L140" s="5">
        <v>5560.75</v>
      </c>
      <c r="O140"/>
    </row>
    <row r="141" spans="1:15" x14ac:dyDescent="0.3">
      <c r="A141" t="s">
        <v>142</v>
      </c>
      <c r="B141" s="3">
        <v>199</v>
      </c>
      <c r="C141" s="3">
        <v>153</v>
      </c>
      <c r="D141" s="3">
        <v>519</v>
      </c>
      <c r="E141" s="3">
        <v>540</v>
      </c>
      <c r="F141" s="3">
        <f t="shared" si="4"/>
        <v>352.75</v>
      </c>
      <c r="G141" t="s">
        <v>312</v>
      </c>
      <c r="J141" s="5" t="s">
        <v>142</v>
      </c>
      <c r="K141" s="5" t="s">
        <v>312</v>
      </c>
      <c r="L141" s="5">
        <v>352.75</v>
      </c>
      <c r="O141"/>
    </row>
    <row r="142" spans="1:15" x14ac:dyDescent="0.3">
      <c r="A142" t="s">
        <v>143</v>
      </c>
      <c r="B142" s="3">
        <v>1414</v>
      </c>
      <c r="C142" s="3">
        <v>1377</v>
      </c>
      <c r="D142" s="3">
        <v>1353</v>
      </c>
      <c r="E142" s="3">
        <v>1354</v>
      </c>
      <c r="F142" s="3">
        <f t="shared" si="4"/>
        <v>1374.5</v>
      </c>
      <c r="G142" t="s">
        <v>328</v>
      </c>
      <c r="J142" s="5" t="s">
        <v>143</v>
      </c>
      <c r="K142" s="5" t="s">
        <v>328</v>
      </c>
      <c r="L142" s="5">
        <v>1374.5</v>
      </c>
      <c r="O142"/>
    </row>
    <row r="143" spans="1:15" x14ac:dyDescent="0.3">
      <c r="A143" t="s">
        <v>144</v>
      </c>
      <c r="B143" s="3">
        <v>0</v>
      </c>
      <c r="C143" s="3">
        <v>0</v>
      </c>
      <c r="D143" s="3">
        <v>0</v>
      </c>
      <c r="E143" s="3">
        <v>0</v>
      </c>
      <c r="F143" s="3">
        <f t="shared" si="4"/>
        <v>0</v>
      </c>
      <c r="G143" t="s">
        <v>341</v>
      </c>
      <c r="J143" s="5" t="s">
        <v>144</v>
      </c>
      <c r="K143" s="5" t="s">
        <v>341</v>
      </c>
      <c r="L143" s="5">
        <v>0</v>
      </c>
      <c r="O143"/>
    </row>
    <row r="144" spans="1:15" x14ac:dyDescent="0.3">
      <c r="A144" t="s">
        <v>145</v>
      </c>
      <c r="B144" s="3">
        <v>2107</v>
      </c>
      <c r="C144" s="3">
        <v>2017</v>
      </c>
      <c r="D144" s="3">
        <v>1733</v>
      </c>
      <c r="E144" s="3">
        <v>2</v>
      </c>
      <c r="F144" s="3">
        <f t="shared" si="4"/>
        <v>1464.75</v>
      </c>
      <c r="G144" t="s">
        <v>339</v>
      </c>
      <c r="J144" s="5" t="s">
        <v>145</v>
      </c>
      <c r="K144" s="5" t="s">
        <v>339</v>
      </c>
      <c r="L144" s="5">
        <v>1464.75</v>
      </c>
      <c r="O144"/>
    </row>
    <row r="145" spans="1:15" x14ac:dyDescent="0.3">
      <c r="A145" t="s">
        <v>146</v>
      </c>
      <c r="B145" s="3">
        <v>7414</v>
      </c>
      <c r="C145" s="3">
        <v>7377</v>
      </c>
      <c r="D145" s="3">
        <v>7409</v>
      </c>
      <c r="E145" s="3">
        <v>5302</v>
      </c>
      <c r="F145" s="3">
        <f t="shared" si="4"/>
        <v>6875.5</v>
      </c>
      <c r="G145" t="s">
        <v>322</v>
      </c>
      <c r="J145" s="5" t="s">
        <v>146</v>
      </c>
      <c r="K145" s="5" t="s">
        <v>322</v>
      </c>
      <c r="L145" s="5">
        <v>6875.5</v>
      </c>
      <c r="O145"/>
    </row>
    <row r="146" spans="1:15" x14ac:dyDescent="0.3">
      <c r="A146" t="s">
        <v>147</v>
      </c>
      <c r="B146" s="3">
        <v>21240</v>
      </c>
      <c r="C146" s="3">
        <v>24174</v>
      </c>
      <c r="D146" s="3">
        <v>23765</v>
      </c>
      <c r="E146" s="3">
        <v>19141</v>
      </c>
      <c r="F146" s="3">
        <f t="shared" si="4"/>
        <v>22080</v>
      </c>
      <c r="G146" t="s">
        <v>346</v>
      </c>
      <c r="J146" s="5" t="s">
        <v>147</v>
      </c>
      <c r="K146" s="5" t="s">
        <v>346</v>
      </c>
      <c r="L146" s="5">
        <v>22080</v>
      </c>
      <c r="O146"/>
    </row>
    <row r="147" spans="1:15" x14ac:dyDescent="0.3">
      <c r="A147" t="s">
        <v>148</v>
      </c>
      <c r="B147" s="3">
        <v>294</v>
      </c>
      <c r="C147" s="3">
        <v>301</v>
      </c>
      <c r="D147" s="3">
        <v>340</v>
      </c>
      <c r="E147" s="3">
        <v>414</v>
      </c>
      <c r="F147" s="3">
        <f t="shared" si="4"/>
        <v>337.25</v>
      </c>
      <c r="G147" t="s">
        <v>370</v>
      </c>
      <c r="J147" s="5" t="s">
        <v>148</v>
      </c>
      <c r="K147" s="5" t="s">
        <v>370</v>
      </c>
      <c r="L147" s="5">
        <v>337.25</v>
      </c>
      <c r="O147"/>
    </row>
    <row r="148" spans="1:15" x14ac:dyDescent="0.3">
      <c r="A148" t="s">
        <v>149</v>
      </c>
      <c r="B148" s="3">
        <v>12984</v>
      </c>
      <c r="C148" s="3">
        <v>13166</v>
      </c>
      <c r="D148" s="3">
        <v>13287</v>
      </c>
      <c r="E148" s="3">
        <v>13476</v>
      </c>
      <c r="F148" s="3">
        <f t="shared" si="4"/>
        <v>13228.25</v>
      </c>
      <c r="G148" t="s">
        <v>329</v>
      </c>
      <c r="J148" s="5" t="s">
        <v>149</v>
      </c>
      <c r="K148" s="5" t="s">
        <v>329</v>
      </c>
      <c r="L148" s="5">
        <v>13228.25</v>
      </c>
      <c r="O148"/>
    </row>
    <row r="149" spans="1:15" x14ac:dyDescent="0.3">
      <c r="A149" t="s">
        <v>150</v>
      </c>
      <c r="B149" s="3">
        <v>17808</v>
      </c>
      <c r="C149" s="3">
        <v>18869</v>
      </c>
      <c r="D149" s="3">
        <v>17304</v>
      </c>
      <c r="E149" s="3">
        <v>17730</v>
      </c>
      <c r="F149" s="3">
        <f t="shared" si="4"/>
        <v>17927.75</v>
      </c>
      <c r="G149" t="s">
        <v>329</v>
      </c>
      <c r="J149" s="5" t="s">
        <v>150</v>
      </c>
      <c r="K149" s="5" t="s">
        <v>329</v>
      </c>
      <c r="L149" s="5">
        <v>17927.75</v>
      </c>
      <c r="O149"/>
    </row>
    <row r="150" spans="1:15" x14ac:dyDescent="0.3">
      <c r="A150" t="s">
        <v>151</v>
      </c>
      <c r="B150" s="3">
        <v>0</v>
      </c>
      <c r="C150" s="3">
        <v>0</v>
      </c>
      <c r="D150" s="3">
        <v>0</v>
      </c>
      <c r="E150" s="3">
        <v>9277</v>
      </c>
      <c r="F150" s="3">
        <f t="shared" si="4"/>
        <v>2319.25</v>
      </c>
      <c r="G150" t="s">
        <v>309</v>
      </c>
      <c r="J150" s="5" t="s">
        <v>151</v>
      </c>
      <c r="K150" s="5" t="s">
        <v>309</v>
      </c>
      <c r="L150" s="5">
        <v>2319.25</v>
      </c>
      <c r="O150"/>
    </row>
    <row r="151" spans="1:15" x14ac:dyDescent="0.3">
      <c r="A151" t="s">
        <v>152</v>
      </c>
      <c r="B151" s="3">
        <v>0</v>
      </c>
      <c r="C151" s="3">
        <v>0</v>
      </c>
      <c r="D151" s="3">
        <v>0</v>
      </c>
      <c r="E151" s="3">
        <v>9531</v>
      </c>
      <c r="F151" s="3">
        <f t="shared" si="4"/>
        <v>2382.75</v>
      </c>
      <c r="G151" t="s">
        <v>309</v>
      </c>
      <c r="J151" s="5" t="s">
        <v>152</v>
      </c>
      <c r="K151" s="5" t="s">
        <v>309</v>
      </c>
      <c r="L151" s="5">
        <v>2382.75</v>
      </c>
      <c r="O151"/>
    </row>
    <row r="152" spans="1:15" x14ac:dyDescent="0.3">
      <c r="A152" t="s">
        <v>153</v>
      </c>
      <c r="B152" s="3">
        <v>0</v>
      </c>
      <c r="C152" s="3">
        <v>0</v>
      </c>
      <c r="D152" s="3">
        <v>0</v>
      </c>
      <c r="E152" s="3">
        <v>0</v>
      </c>
      <c r="F152" s="3">
        <f t="shared" si="4"/>
        <v>0</v>
      </c>
      <c r="G152" t="s">
        <v>308</v>
      </c>
      <c r="J152" s="5" t="s">
        <v>153</v>
      </c>
      <c r="K152" s="5" t="s">
        <v>308</v>
      </c>
      <c r="L152" s="5">
        <v>0</v>
      </c>
      <c r="O152"/>
    </row>
    <row r="153" spans="1:15" x14ac:dyDescent="0.3">
      <c r="A153" t="s">
        <v>154</v>
      </c>
      <c r="B153" s="3">
        <v>55025</v>
      </c>
      <c r="C153" s="3">
        <v>48674</v>
      </c>
      <c r="D153" s="3">
        <v>50915</v>
      </c>
      <c r="E153" s="3">
        <v>48949</v>
      </c>
      <c r="F153" s="3">
        <f t="shared" si="4"/>
        <v>50890.75</v>
      </c>
      <c r="G153" t="s">
        <v>310</v>
      </c>
      <c r="J153" s="5" t="s">
        <v>154</v>
      </c>
      <c r="K153" s="5" t="s">
        <v>310</v>
      </c>
      <c r="L153" s="5">
        <v>50890.75</v>
      </c>
      <c r="O153"/>
    </row>
    <row r="154" spans="1:15" x14ac:dyDescent="0.3">
      <c r="A154" t="s">
        <v>155</v>
      </c>
      <c r="B154" s="3">
        <v>8711</v>
      </c>
      <c r="C154" s="3">
        <v>8235</v>
      </c>
      <c r="D154" s="3">
        <v>23300</v>
      </c>
      <c r="E154" s="3">
        <v>23963</v>
      </c>
      <c r="F154" s="3">
        <f t="shared" si="4"/>
        <v>16052.25</v>
      </c>
      <c r="G154" t="s">
        <v>310</v>
      </c>
      <c r="J154" s="5" t="s">
        <v>155</v>
      </c>
      <c r="K154" s="5" t="s">
        <v>310</v>
      </c>
      <c r="L154" s="5">
        <v>16052.25</v>
      </c>
      <c r="O154"/>
    </row>
    <row r="155" spans="1:15" x14ac:dyDescent="0.3">
      <c r="A155" t="s">
        <v>156</v>
      </c>
      <c r="B155" s="3">
        <v>4563</v>
      </c>
      <c r="C155" s="3">
        <v>4603</v>
      </c>
      <c r="D155" s="3">
        <v>4573</v>
      </c>
      <c r="E155" s="3">
        <v>4525</v>
      </c>
      <c r="F155" s="3">
        <f t="shared" si="4"/>
        <v>4566</v>
      </c>
      <c r="G155" t="s">
        <v>347</v>
      </c>
      <c r="J155" s="5" t="s">
        <v>156</v>
      </c>
      <c r="K155" s="5" t="s">
        <v>347</v>
      </c>
      <c r="L155" s="5">
        <v>4566</v>
      </c>
      <c r="O155"/>
    </row>
    <row r="156" spans="1:15" x14ac:dyDescent="0.3">
      <c r="A156" t="s">
        <v>157</v>
      </c>
      <c r="B156" s="3">
        <v>0</v>
      </c>
      <c r="C156" s="3">
        <v>0</v>
      </c>
      <c r="D156" s="3">
        <v>0</v>
      </c>
      <c r="E156" s="3">
        <v>9293</v>
      </c>
      <c r="F156" s="3">
        <f t="shared" si="4"/>
        <v>2323.25</v>
      </c>
      <c r="G156" t="s">
        <v>328</v>
      </c>
      <c r="J156" s="5" t="s">
        <v>157</v>
      </c>
      <c r="K156" s="5" t="s">
        <v>328</v>
      </c>
      <c r="L156" s="5">
        <v>2323.25</v>
      </c>
      <c r="O156"/>
    </row>
    <row r="157" spans="1:15" x14ac:dyDescent="0.3">
      <c r="A157" t="s">
        <v>158</v>
      </c>
      <c r="B157" s="3">
        <v>53380</v>
      </c>
      <c r="C157" s="3">
        <v>52825</v>
      </c>
      <c r="D157" s="3">
        <v>51894</v>
      </c>
      <c r="E157" s="3">
        <v>49255</v>
      </c>
      <c r="F157" s="3">
        <f t="shared" si="4"/>
        <v>51838.5</v>
      </c>
      <c r="G157" t="s">
        <v>325</v>
      </c>
      <c r="J157" s="5" t="s">
        <v>158</v>
      </c>
      <c r="K157" s="5" t="s">
        <v>325</v>
      </c>
      <c r="L157" s="5">
        <v>51838.5</v>
      </c>
      <c r="O157"/>
    </row>
    <row r="158" spans="1:15" x14ac:dyDescent="0.3">
      <c r="A158" t="s">
        <v>159</v>
      </c>
      <c r="B158" s="3">
        <v>0</v>
      </c>
      <c r="C158" s="3">
        <v>0</v>
      </c>
      <c r="D158" s="3">
        <v>0</v>
      </c>
      <c r="E158" s="3">
        <v>3853</v>
      </c>
      <c r="F158" s="3">
        <f t="shared" si="4"/>
        <v>963.25</v>
      </c>
      <c r="G158" t="s">
        <v>328</v>
      </c>
      <c r="J158" s="5" t="s">
        <v>159</v>
      </c>
      <c r="K158" s="5" t="s">
        <v>328</v>
      </c>
      <c r="L158" s="5">
        <v>963.25</v>
      </c>
      <c r="O158"/>
    </row>
    <row r="159" spans="1:15" x14ac:dyDescent="0.3">
      <c r="A159" t="s">
        <v>160</v>
      </c>
      <c r="B159" s="3">
        <v>23113</v>
      </c>
      <c r="C159" s="3">
        <v>21268</v>
      </c>
      <c r="D159" s="3">
        <v>21171</v>
      </c>
      <c r="E159" s="3">
        <v>21434</v>
      </c>
      <c r="F159" s="3">
        <f t="shared" si="4"/>
        <v>21746.5</v>
      </c>
      <c r="G159" t="s">
        <v>322</v>
      </c>
      <c r="J159" s="5" t="s">
        <v>160</v>
      </c>
      <c r="K159" s="5" t="s">
        <v>322</v>
      </c>
      <c r="L159" s="5">
        <v>21746.5</v>
      </c>
      <c r="O159"/>
    </row>
    <row r="160" spans="1:15" x14ac:dyDescent="0.3">
      <c r="A160" t="s">
        <v>161</v>
      </c>
      <c r="B160" s="3">
        <v>1590</v>
      </c>
      <c r="C160" s="3">
        <v>1610</v>
      </c>
      <c r="D160" s="3">
        <v>2330</v>
      </c>
      <c r="E160" s="3">
        <v>2340</v>
      </c>
      <c r="F160" s="3">
        <f t="shared" si="4"/>
        <v>1967.5</v>
      </c>
      <c r="G160" t="s">
        <v>311</v>
      </c>
      <c r="J160" s="5" t="s">
        <v>161</v>
      </c>
      <c r="K160" s="5" t="s">
        <v>311</v>
      </c>
      <c r="L160" s="5">
        <v>1967.5</v>
      </c>
      <c r="O160"/>
    </row>
    <row r="161" spans="1:15" x14ac:dyDescent="0.3">
      <c r="A161" t="s">
        <v>162</v>
      </c>
      <c r="B161" s="3">
        <v>32572.000000000004</v>
      </c>
      <c r="C161" s="3">
        <v>31868</v>
      </c>
      <c r="D161" s="3">
        <v>31551</v>
      </c>
      <c r="E161" s="3">
        <v>31161</v>
      </c>
      <c r="F161" s="3">
        <f t="shared" si="4"/>
        <v>31788</v>
      </c>
      <c r="G161" t="s">
        <v>322</v>
      </c>
      <c r="J161" s="5" t="s">
        <v>162</v>
      </c>
      <c r="K161" s="5" t="s">
        <v>322</v>
      </c>
      <c r="L161" s="5">
        <v>31788</v>
      </c>
      <c r="O161"/>
    </row>
    <row r="162" spans="1:15" x14ac:dyDescent="0.3">
      <c r="A162" t="s">
        <v>163</v>
      </c>
      <c r="B162" s="3">
        <v>8002.0000000000009</v>
      </c>
      <c r="C162" s="3">
        <v>7779</v>
      </c>
      <c r="D162" s="3">
        <v>7873</v>
      </c>
      <c r="E162" s="3">
        <v>7580</v>
      </c>
      <c r="F162" s="3">
        <f t="shared" si="4"/>
        <v>7808.5</v>
      </c>
      <c r="G162" t="s">
        <v>322</v>
      </c>
      <c r="J162" s="5" t="s">
        <v>163</v>
      </c>
      <c r="K162" s="5" t="s">
        <v>322</v>
      </c>
      <c r="L162" s="5">
        <v>7808.5</v>
      </c>
      <c r="O162"/>
    </row>
    <row r="163" spans="1:15" x14ac:dyDescent="0.3">
      <c r="A163" t="s">
        <v>164</v>
      </c>
      <c r="B163" s="3">
        <v>9819</v>
      </c>
      <c r="C163" s="3">
        <v>9238</v>
      </c>
      <c r="D163" s="3">
        <v>8933</v>
      </c>
      <c r="E163" s="3">
        <v>8539</v>
      </c>
      <c r="F163" s="3">
        <f t="shared" si="4"/>
        <v>9132.25</v>
      </c>
      <c r="G163" t="s">
        <v>325</v>
      </c>
      <c r="J163" s="5" t="s">
        <v>164</v>
      </c>
      <c r="K163" s="5" t="s">
        <v>325</v>
      </c>
      <c r="L163" s="5">
        <v>9132.25</v>
      </c>
      <c r="O163"/>
    </row>
    <row r="164" spans="1:15" x14ac:dyDescent="0.3">
      <c r="A164" t="s">
        <v>165</v>
      </c>
      <c r="B164" s="3">
        <v>3309</v>
      </c>
      <c r="C164" s="3">
        <v>3265</v>
      </c>
      <c r="D164" s="3">
        <v>3328</v>
      </c>
      <c r="E164" s="3">
        <v>3389</v>
      </c>
      <c r="F164" s="3">
        <f t="shared" si="4"/>
        <v>3322.75</v>
      </c>
      <c r="G164" t="s">
        <v>322</v>
      </c>
      <c r="J164" s="5" t="s">
        <v>165</v>
      </c>
      <c r="K164" s="5" t="s">
        <v>322</v>
      </c>
      <c r="L164" s="5">
        <v>3322.75</v>
      </c>
      <c r="O164"/>
    </row>
    <row r="165" spans="1:15" x14ac:dyDescent="0.3">
      <c r="A165" t="s">
        <v>166</v>
      </c>
      <c r="B165" s="3">
        <v>0</v>
      </c>
      <c r="C165" s="3">
        <v>0</v>
      </c>
      <c r="D165" s="3">
        <v>0</v>
      </c>
      <c r="E165" s="3">
        <v>0</v>
      </c>
      <c r="F165" s="3">
        <f t="shared" si="4"/>
        <v>0</v>
      </c>
      <c r="G165" t="s">
        <v>310</v>
      </c>
      <c r="J165" s="5" t="s">
        <v>166</v>
      </c>
      <c r="K165" s="5" t="s">
        <v>310</v>
      </c>
      <c r="L165" s="5">
        <v>0</v>
      </c>
      <c r="O165"/>
    </row>
    <row r="166" spans="1:15" x14ac:dyDescent="0.3">
      <c r="A166" t="s">
        <v>167</v>
      </c>
      <c r="B166" s="3">
        <v>2588</v>
      </c>
      <c r="C166" s="3">
        <v>2807</v>
      </c>
      <c r="D166" s="3">
        <v>3002</v>
      </c>
      <c r="E166" s="3">
        <v>2263</v>
      </c>
      <c r="F166" s="3">
        <f t="shared" si="4"/>
        <v>2665</v>
      </c>
      <c r="G166" t="s">
        <v>348</v>
      </c>
      <c r="J166" s="5" t="s">
        <v>167</v>
      </c>
      <c r="K166" s="5" t="s">
        <v>348</v>
      </c>
      <c r="L166" s="5">
        <v>2665</v>
      </c>
      <c r="O166"/>
    </row>
    <row r="167" spans="1:15" x14ac:dyDescent="0.3">
      <c r="A167" t="s">
        <v>168</v>
      </c>
      <c r="B167" s="3">
        <v>569</v>
      </c>
      <c r="C167" s="3">
        <v>315</v>
      </c>
      <c r="D167" s="3">
        <v>154</v>
      </c>
      <c r="E167" s="3">
        <v>1051</v>
      </c>
      <c r="F167" s="3">
        <f t="shared" si="4"/>
        <v>522.25</v>
      </c>
      <c r="G167" t="s">
        <v>349</v>
      </c>
      <c r="J167" s="5" t="s">
        <v>168</v>
      </c>
      <c r="K167" s="5" t="s">
        <v>349</v>
      </c>
      <c r="L167" s="5">
        <v>522.25</v>
      </c>
      <c r="O167"/>
    </row>
    <row r="168" spans="1:15" x14ac:dyDescent="0.3">
      <c r="A168" t="s">
        <v>169</v>
      </c>
      <c r="B168" s="3">
        <v>28362</v>
      </c>
      <c r="C168" s="3">
        <v>26623</v>
      </c>
      <c r="D168" s="3">
        <v>28518</v>
      </c>
      <c r="E168" s="3">
        <v>27027</v>
      </c>
      <c r="F168" s="3">
        <f t="shared" si="4"/>
        <v>27632.5</v>
      </c>
      <c r="G168" t="s">
        <v>333</v>
      </c>
      <c r="J168" s="5" t="s">
        <v>169</v>
      </c>
      <c r="K168" s="5" t="s">
        <v>333</v>
      </c>
      <c r="L168" s="5">
        <v>27632.5</v>
      </c>
      <c r="O168"/>
    </row>
    <row r="169" spans="1:15" x14ac:dyDescent="0.3">
      <c r="A169" t="s">
        <v>170</v>
      </c>
      <c r="B169" s="3">
        <v>3238</v>
      </c>
      <c r="C169" s="3">
        <v>2743</v>
      </c>
      <c r="D169" s="3">
        <v>3250</v>
      </c>
      <c r="E169" s="3">
        <v>3196</v>
      </c>
      <c r="F169" s="3">
        <f t="shared" si="4"/>
        <v>3106.75</v>
      </c>
      <c r="G169" t="s">
        <v>341</v>
      </c>
      <c r="J169" s="5" t="s">
        <v>170</v>
      </c>
      <c r="K169" s="5" t="s">
        <v>341</v>
      </c>
      <c r="L169" s="5">
        <v>3106.75</v>
      </c>
      <c r="O169"/>
    </row>
    <row r="170" spans="1:15" x14ac:dyDescent="0.3">
      <c r="A170" t="s">
        <v>171</v>
      </c>
      <c r="B170" s="3">
        <v>125</v>
      </c>
      <c r="C170" s="3">
        <v>127</v>
      </c>
      <c r="D170" s="3">
        <v>126</v>
      </c>
      <c r="E170" s="3">
        <v>124</v>
      </c>
      <c r="F170" s="3">
        <f t="shared" si="4"/>
        <v>125.5</v>
      </c>
      <c r="G170" t="s">
        <v>350</v>
      </c>
      <c r="J170" s="5" t="s">
        <v>172</v>
      </c>
      <c r="K170" s="5" t="s">
        <v>322</v>
      </c>
      <c r="L170" s="5">
        <v>9847.5</v>
      </c>
      <c r="O170"/>
    </row>
    <row r="171" spans="1:15" x14ac:dyDescent="0.3">
      <c r="A171" t="s">
        <v>172</v>
      </c>
      <c r="B171" s="3">
        <v>10085</v>
      </c>
      <c r="C171" s="3">
        <v>9714</v>
      </c>
      <c r="D171" s="3">
        <v>9746</v>
      </c>
      <c r="E171" s="3">
        <v>9845</v>
      </c>
      <c r="F171" s="3">
        <f t="shared" si="4"/>
        <v>9847.5</v>
      </c>
      <c r="G171" t="s">
        <v>322</v>
      </c>
      <c r="J171" s="5" t="s">
        <v>171</v>
      </c>
      <c r="K171" s="5" t="s">
        <v>350</v>
      </c>
      <c r="L171" s="5">
        <v>125.5</v>
      </c>
      <c r="O171"/>
    </row>
    <row r="172" spans="1:15" x14ac:dyDescent="0.3">
      <c r="A172" t="s">
        <v>173</v>
      </c>
      <c r="B172" s="3">
        <v>0</v>
      </c>
      <c r="C172" s="3">
        <v>0</v>
      </c>
      <c r="D172" s="3">
        <v>0</v>
      </c>
      <c r="E172" s="3">
        <v>0</v>
      </c>
      <c r="F172" s="3">
        <f t="shared" si="4"/>
        <v>0</v>
      </c>
      <c r="G172" t="s">
        <v>329</v>
      </c>
      <c r="J172" s="5" t="s">
        <v>173</v>
      </c>
      <c r="K172" s="5" t="s">
        <v>329</v>
      </c>
      <c r="L172" s="5">
        <v>0</v>
      </c>
      <c r="O172"/>
    </row>
    <row r="173" spans="1:15" x14ac:dyDescent="0.3">
      <c r="A173" t="s">
        <v>174</v>
      </c>
      <c r="B173" s="3">
        <v>15692</v>
      </c>
      <c r="C173" s="3">
        <v>15160</v>
      </c>
      <c r="D173" s="3">
        <v>16091.000000000002</v>
      </c>
      <c r="E173" s="3">
        <v>15767</v>
      </c>
      <c r="F173" s="3">
        <f t="shared" si="4"/>
        <v>15677.5</v>
      </c>
      <c r="G173" t="s">
        <v>317</v>
      </c>
      <c r="J173" s="5" t="s">
        <v>174</v>
      </c>
      <c r="K173" s="5" t="s">
        <v>317</v>
      </c>
      <c r="L173" s="5">
        <v>15677.5</v>
      </c>
      <c r="O173"/>
    </row>
    <row r="174" spans="1:15" x14ac:dyDescent="0.3">
      <c r="A174" t="s">
        <v>175</v>
      </c>
      <c r="B174" s="3">
        <v>19915</v>
      </c>
      <c r="C174" s="3">
        <v>19321</v>
      </c>
      <c r="D174" s="3">
        <v>20884</v>
      </c>
      <c r="E174" s="3">
        <v>20911</v>
      </c>
      <c r="F174" s="3">
        <f t="shared" si="4"/>
        <v>20257.75</v>
      </c>
      <c r="G174" t="s">
        <v>324</v>
      </c>
      <c r="J174" s="5" t="s">
        <v>175</v>
      </c>
      <c r="K174" s="5" t="s">
        <v>324</v>
      </c>
      <c r="L174" s="5">
        <v>20257.75</v>
      </c>
      <c r="O174"/>
    </row>
    <row r="175" spans="1:15" x14ac:dyDescent="0.3">
      <c r="A175" t="s">
        <v>176</v>
      </c>
      <c r="B175" s="3">
        <v>2269</v>
      </c>
      <c r="C175" s="3">
        <v>1602</v>
      </c>
      <c r="D175" s="3">
        <v>2266</v>
      </c>
      <c r="E175" s="3">
        <v>2246</v>
      </c>
      <c r="F175" s="3">
        <f t="shared" si="4"/>
        <v>2095.75</v>
      </c>
      <c r="G175" t="s">
        <v>316</v>
      </c>
      <c r="J175" s="5" t="s">
        <v>176</v>
      </c>
      <c r="K175" s="5" t="s">
        <v>316</v>
      </c>
      <c r="L175" s="5">
        <v>2095.75</v>
      </c>
      <c r="O175"/>
    </row>
    <row r="176" spans="1:15" x14ac:dyDescent="0.3">
      <c r="A176" t="s">
        <v>177</v>
      </c>
      <c r="B176" s="3">
        <v>2659</v>
      </c>
      <c r="C176" s="3">
        <v>1459</v>
      </c>
      <c r="D176" s="3">
        <v>2000</v>
      </c>
      <c r="E176" s="3">
        <v>1995</v>
      </c>
      <c r="F176" s="3">
        <f t="shared" si="4"/>
        <v>2028.25</v>
      </c>
      <c r="G176" t="s">
        <v>316</v>
      </c>
      <c r="J176" s="5" t="s">
        <v>177</v>
      </c>
      <c r="K176" s="5" t="s">
        <v>316</v>
      </c>
      <c r="L176" s="5">
        <v>2028.25</v>
      </c>
      <c r="O176"/>
    </row>
    <row r="177" spans="1:15" x14ac:dyDescent="0.3">
      <c r="A177" t="s">
        <v>178</v>
      </c>
      <c r="B177" s="3">
        <v>2434</v>
      </c>
      <c r="C177" s="3">
        <v>1397</v>
      </c>
      <c r="D177" s="3">
        <v>1827</v>
      </c>
      <c r="E177" s="3">
        <v>1893</v>
      </c>
      <c r="F177" s="3">
        <f t="shared" si="4"/>
        <v>1887.75</v>
      </c>
      <c r="G177" t="s">
        <v>316</v>
      </c>
      <c r="J177" s="5" t="s">
        <v>178</v>
      </c>
      <c r="K177" s="5" t="s">
        <v>316</v>
      </c>
      <c r="L177" s="5">
        <v>1887.75</v>
      </c>
      <c r="O177"/>
    </row>
    <row r="178" spans="1:15" x14ac:dyDescent="0.3">
      <c r="A178" t="s">
        <v>179</v>
      </c>
      <c r="B178" s="3">
        <v>780</v>
      </c>
      <c r="C178" s="3">
        <v>820</v>
      </c>
      <c r="D178" s="3">
        <v>1000</v>
      </c>
      <c r="E178" s="3">
        <v>2360</v>
      </c>
      <c r="F178" s="3">
        <f t="shared" si="4"/>
        <v>1240</v>
      </c>
      <c r="G178" t="s">
        <v>311</v>
      </c>
      <c r="J178" s="5" t="s">
        <v>179</v>
      </c>
      <c r="K178" s="5" t="s">
        <v>311</v>
      </c>
      <c r="L178" s="5">
        <v>1240</v>
      </c>
      <c r="O178"/>
    </row>
    <row r="179" spans="1:15" x14ac:dyDescent="0.3">
      <c r="A179" t="s">
        <v>180</v>
      </c>
      <c r="B179" s="3">
        <v>1682</v>
      </c>
      <c r="C179" s="3">
        <v>1776</v>
      </c>
      <c r="D179" s="3">
        <v>1591</v>
      </c>
      <c r="E179" s="3">
        <v>2000</v>
      </c>
      <c r="F179" s="3">
        <f t="shared" si="4"/>
        <v>1762.25</v>
      </c>
      <c r="G179" t="s">
        <v>330</v>
      </c>
      <c r="J179" s="5" t="s">
        <v>180</v>
      </c>
      <c r="K179" s="5" t="s">
        <v>330</v>
      </c>
      <c r="L179" s="5">
        <v>1762.25</v>
      </c>
      <c r="O179"/>
    </row>
    <row r="180" spans="1:15" x14ac:dyDescent="0.3">
      <c r="A180" t="s">
        <v>181</v>
      </c>
      <c r="B180" s="3">
        <v>1060</v>
      </c>
      <c r="C180" s="3">
        <v>1139</v>
      </c>
      <c r="D180" s="3">
        <v>1188</v>
      </c>
      <c r="E180" s="3">
        <v>1117</v>
      </c>
      <c r="F180" s="3">
        <f t="shared" si="4"/>
        <v>1126</v>
      </c>
      <c r="G180" t="s">
        <v>322</v>
      </c>
      <c r="J180" s="5" t="s">
        <v>182</v>
      </c>
      <c r="K180" s="5" t="s">
        <v>341</v>
      </c>
      <c r="L180" s="5">
        <v>3612.25</v>
      </c>
      <c r="O180"/>
    </row>
    <row r="181" spans="1:15" x14ac:dyDescent="0.3">
      <c r="A181" t="s">
        <v>182</v>
      </c>
      <c r="B181" s="3">
        <v>3639</v>
      </c>
      <c r="C181" s="3">
        <v>3212</v>
      </c>
      <c r="D181" s="3">
        <v>4010</v>
      </c>
      <c r="E181" s="3">
        <v>3588</v>
      </c>
      <c r="F181" s="3">
        <f t="shared" si="4"/>
        <v>3612.25</v>
      </c>
      <c r="G181" t="s">
        <v>341</v>
      </c>
      <c r="J181" s="5" t="s">
        <v>181</v>
      </c>
      <c r="K181" s="5" t="s">
        <v>322</v>
      </c>
      <c r="L181" s="5">
        <v>1126</v>
      </c>
      <c r="O181"/>
    </row>
    <row r="182" spans="1:15" x14ac:dyDescent="0.3">
      <c r="A182" t="s">
        <v>183</v>
      </c>
      <c r="B182" s="3">
        <v>7372</v>
      </c>
      <c r="C182" s="3">
        <v>6534</v>
      </c>
      <c r="D182" s="3">
        <v>7156</v>
      </c>
      <c r="E182" s="3">
        <v>6313</v>
      </c>
      <c r="F182" s="3">
        <f t="shared" si="4"/>
        <v>6843.75</v>
      </c>
      <c r="G182" t="s">
        <v>341</v>
      </c>
      <c r="J182" s="5" t="s">
        <v>183</v>
      </c>
      <c r="K182" s="5" t="s">
        <v>341</v>
      </c>
      <c r="L182" s="5">
        <v>6843.75</v>
      </c>
      <c r="O182"/>
    </row>
    <row r="183" spans="1:15" x14ac:dyDescent="0.3">
      <c r="A183" t="s">
        <v>184</v>
      </c>
      <c r="B183" s="3">
        <v>5629</v>
      </c>
      <c r="C183" s="3">
        <v>5651</v>
      </c>
      <c r="D183" s="3">
        <v>5732</v>
      </c>
      <c r="E183" s="3">
        <v>5745</v>
      </c>
      <c r="F183" s="3">
        <f t="shared" si="4"/>
        <v>5689.25</v>
      </c>
      <c r="G183" t="s">
        <v>322</v>
      </c>
      <c r="J183" s="5" t="s">
        <v>184</v>
      </c>
      <c r="K183" s="5" t="s">
        <v>322</v>
      </c>
      <c r="L183" s="5">
        <v>5689.25</v>
      </c>
      <c r="O183"/>
    </row>
    <row r="184" spans="1:15" x14ac:dyDescent="0.3">
      <c r="A184" t="s">
        <v>185</v>
      </c>
      <c r="B184" s="3">
        <v>5205</v>
      </c>
      <c r="C184" s="3">
        <v>5115</v>
      </c>
      <c r="D184" s="3">
        <v>4234</v>
      </c>
      <c r="E184" s="3">
        <v>4457</v>
      </c>
      <c r="F184" s="3">
        <f t="shared" si="4"/>
        <v>4752.75</v>
      </c>
      <c r="G184" t="s">
        <v>351</v>
      </c>
      <c r="J184" s="5" t="s">
        <v>185</v>
      </c>
      <c r="K184" s="5" t="s">
        <v>351</v>
      </c>
      <c r="L184" s="5">
        <v>4752.75</v>
      </c>
      <c r="O184"/>
    </row>
    <row r="185" spans="1:15" x14ac:dyDescent="0.3">
      <c r="A185" t="s">
        <v>186</v>
      </c>
      <c r="B185" s="3">
        <v>4671</v>
      </c>
      <c r="C185" s="3">
        <v>4623</v>
      </c>
      <c r="D185" s="3">
        <v>4048</v>
      </c>
      <c r="E185" s="3">
        <v>4485</v>
      </c>
      <c r="F185" s="3">
        <f t="shared" si="4"/>
        <v>4456.75</v>
      </c>
      <c r="G185" t="s">
        <v>351</v>
      </c>
      <c r="J185" s="5" t="s">
        <v>186</v>
      </c>
      <c r="K185" s="5" t="s">
        <v>351</v>
      </c>
      <c r="L185" s="5">
        <v>4456.75</v>
      </c>
      <c r="O185"/>
    </row>
    <row r="186" spans="1:15" x14ac:dyDescent="0.3">
      <c r="A186" t="s">
        <v>187</v>
      </c>
      <c r="B186" s="3">
        <v>0</v>
      </c>
      <c r="C186" s="3">
        <v>123</v>
      </c>
      <c r="D186" s="3">
        <v>2939</v>
      </c>
      <c r="E186" s="3">
        <v>2977</v>
      </c>
      <c r="F186" s="3">
        <f t="shared" si="4"/>
        <v>1509.75</v>
      </c>
      <c r="G186" t="s">
        <v>330</v>
      </c>
      <c r="J186" s="5" t="s">
        <v>187</v>
      </c>
      <c r="K186" s="5" t="s">
        <v>330</v>
      </c>
      <c r="L186" s="5">
        <v>1509.75</v>
      </c>
      <c r="O186"/>
    </row>
    <row r="187" spans="1:15" x14ac:dyDescent="0.3">
      <c r="A187" t="s">
        <v>188</v>
      </c>
      <c r="B187" s="3">
        <v>30841</v>
      </c>
      <c r="C187" s="3">
        <v>28451</v>
      </c>
      <c r="D187" s="3">
        <v>32519</v>
      </c>
      <c r="E187" s="3">
        <v>32676.000000000004</v>
      </c>
      <c r="F187" s="3">
        <f t="shared" si="4"/>
        <v>31121.75</v>
      </c>
      <c r="G187" t="s">
        <v>310</v>
      </c>
      <c r="J187" s="5" t="s">
        <v>188</v>
      </c>
      <c r="K187" s="5" t="s">
        <v>310</v>
      </c>
      <c r="L187" s="5">
        <v>31121.75</v>
      </c>
      <c r="O187"/>
    </row>
    <row r="188" spans="1:15" x14ac:dyDescent="0.3">
      <c r="A188" t="s">
        <v>189</v>
      </c>
      <c r="B188" s="3">
        <v>0</v>
      </c>
      <c r="C188" s="3">
        <v>0</v>
      </c>
      <c r="D188" s="3">
        <v>0</v>
      </c>
      <c r="E188" s="3">
        <v>0</v>
      </c>
      <c r="F188" s="3">
        <f t="shared" si="4"/>
        <v>0</v>
      </c>
      <c r="G188" t="s">
        <v>330</v>
      </c>
      <c r="J188" s="5" t="s">
        <v>189</v>
      </c>
      <c r="K188" s="5" t="s">
        <v>330</v>
      </c>
      <c r="L188" s="5">
        <v>0</v>
      </c>
      <c r="O188"/>
    </row>
    <row r="189" spans="1:15" x14ac:dyDescent="0.3">
      <c r="A189" t="s">
        <v>190</v>
      </c>
      <c r="B189" s="3">
        <v>310</v>
      </c>
      <c r="C189" s="3">
        <v>307</v>
      </c>
      <c r="D189" s="3">
        <v>309</v>
      </c>
      <c r="E189" s="3">
        <v>301</v>
      </c>
      <c r="F189" s="3">
        <f t="shared" si="4"/>
        <v>306.75</v>
      </c>
      <c r="G189" t="s">
        <v>315</v>
      </c>
      <c r="J189" s="5" t="s">
        <v>190</v>
      </c>
      <c r="K189" s="5" t="s">
        <v>315</v>
      </c>
      <c r="L189" s="5">
        <v>306.75</v>
      </c>
      <c r="O189"/>
    </row>
    <row r="190" spans="1:15" x14ac:dyDescent="0.3">
      <c r="A190" t="s">
        <v>191</v>
      </c>
      <c r="B190" s="3">
        <v>7211</v>
      </c>
      <c r="C190" s="3">
        <v>6853</v>
      </c>
      <c r="D190" s="3">
        <v>6824</v>
      </c>
      <c r="E190" s="3">
        <v>6424</v>
      </c>
      <c r="F190" s="3">
        <f t="shared" si="4"/>
        <v>6828</v>
      </c>
      <c r="G190" t="s">
        <v>335</v>
      </c>
      <c r="J190" s="5" t="s">
        <v>191</v>
      </c>
      <c r="K190" s="5" t="s">
        <v>335</v>
      </c>
      <c r="L190" s="5">
        <v>6828</v>
      </c>
      <c r="O190"/>
    </row>
    <row r="191" spans="1:15" x14ac:dyDescent="0.3">
      <c r="A191" t="s">
        <v>192</v>
      </c>
      <c r="B191" s="3">
        <v>73844</v>
      </c>
      <c r="C191" s="3">
        <v>69172</v>
      </c>
      <c r="D191" s="3">
        <v>70811</v>
      </c>
      <c r="E191" s="3">
        <v>68346</v>
      </c>
      <c r="F191" s="3">
        <f t="shared" si="4"/>
        <v>70543.25</v>
      </c>
      <c r="G191" t="s">
        <v>310</v>
      </c>
      <c r="J191" s="5" t="s">
        <v>192</v>
      </c>
      <c r="K191" s="5" t="s">
        <v>310</v>
      </c>
      <c r="L191" s="5">
        <v>70543.25</v>
      </c>
      <c r="O191"/>
    </row>
    <row r="192" spans="1:15" x14ac:dyDescent="0.3">
      <c r="A192" t="s">
        <v>193</v>
      </c>
      <c r="B192" s="3">
        <v>20267</v>
      </c>
      <c r="C192" s="3">
        <v>19499</v>
      </c>
      <c r="D192" s="3">
        <v>18026</v>
      </c>
      <c r="E192" s="3">
        <v>15807</v>
      </c>
      <c r="F192" s="3">
        <f t="shared" si="4"/>
        <v>18399.75</v>
      </c>
      <c r="G192" t="s">
        <v>322</v>
      </c>
      <c r="J192" s="5" t="s">
        <v>193</v>
      </c>
      <c r="K192" s="5" t="s">
        <v>322</v>
      </c>
      <c r="L192" s="5">
        <v>18399.75</v>
      </c>
      <c r="O192"/>
    </row>
    <row r="193" spans="1:15" x14ac:dyDescent="0.3">
      <c r="A193" t="s">
        <v>194</v>
      </c>
      <c r="B193" s="3">
        <v>0</v>
      </c>
      <c r="C193" s="3">
        <v>0</v>
      </c>
      <c r="D193" s="3">
        <v>0</v>
      </c>
      <c r="E193" s="3">
        <v>0</v>
      </c>
      <c r="F193" s="3">
        <f t="shared" si="4"/>
        <v>0</v>
      </c>
      <c r="G193" t="s">
        <v>310</v>
      </c>
      <c r="J193" s="5" t="s">
        <v>194</v>
      </c>
      <c r="K193" s="5" t="s">
        <v>310</v>
      </c>
      <c r="L193" s="5">
        <v>0</v>
      </c>
      <c r="O193"/>
    </row>
    <row r="194" spans="1:15" x14ac:dyDescent="0.3">
      <c r="A194" t="s">
        <v>195</v>
      </c>
      <c r="B194" s="3">
        <v>24550</v>
      </c>
      <c r="C194" s="3">
        <v>24786</v>
      </c>
      <c r="D194" s="3">
        <v>23764</v>
      </c>
      <c r="E194" s="3">
        <v>26386</v>
      </c>
      <c r="F194" s="3">
        <f t="shared" si="4"/>
        <v>24871.5</v>
      </c>
      <c r="G194" t="s">
        <v>310</v>
      </c>
      <c r="J194" s="5" t="s">
        <v>195</v>
      </c>
      <c r="K194" s="5" t="s">
        <v>310</v>
      </c>
      <c r="L194" s="5">
        <v>24871.5</v>
      </c>
      <c r="O194"/>
    </row>
    <row r="195" spans="1:15" x14ac:dyDescent="0.3">
      <c r="A195" t="s">
        <v>196</v>
      </c>
      <c r="B195" s="3">
        <v>4967</v>
      </c>
      <c r="C195" s="3">
        <v>4822</v>
      </c>
      <c r="D195" s="3">
        <v>4400</v>
      </c>
      <c r="E195" s="3">
        <v>1961</v>
      </c>
      <c r="F195" s="3">
        <f t="shared" si="4"/>
        <v>4037.5</v>
      </c>
      <c r="G195" t="s">
        <v>323</v>
      </c>
      <c r="J195" s="5" t="s">
        <v>196</v>
      </c>
      <c r="K195" s="5" t="s">
        <v>323</v>
      </c>
      <c r="L195" s="5">
        <v>4037.5</v>
      </c>
      <c r="O195"/>
    </row>
    <row r="196" spans="1:15" x14ac:dyDescent="0.3">
      <c r="A196" t="s">
        <v>197</v>
      </c>
      <c r="B196" s="3">
        <v>94</v>
      </c>
      <c r="C196" s="3">
        <v>92</v>
      </c>
      <c r="D196" s="3">
        <v>71</v>
      </c>
      <c r="E196" s="3">
        <v>73</v>
      </c>
      <c r="F196" s="3">
        <f t="shared" si="4"/>
        <v>82.5</v>
      </c>
      <c r="G196" t="s">
        <v>352</v>
      </c>
      <c r="J196" s="5" t="s">
        <v>197</v>
      </c>
      <c r="K196" s="5" t="s">
        <v>352</v>
      </c>
      <c r="L196" s="5">
        <v>82.5</v>
      </c>
      <c r="O196"/>
    </row>
    <row r="197" spans="1:15" x14ac:dyDescent="0.3">
      <c r="A197" t="s">
        <v>198</v>
      </c>
      <c r="B197" s="3">
        <v>129506</v>
      </c>
      <c r="C197" s="3">
        <v>125215</v>
      </c>
      <c r="D197" s="3">
        <v>132061</v>
      </c>
      <c r="E197" s="3">
        <v>136901</v>
      </c>
      <c r="F197" s="3">
        <f t="shared" ref="F197:F260" si="5">SUM(B197:E197)/4</f>
        <v>130920.75</v>
      </c>
      <c r="G197" t="s">
        <v>310</v>
      </c>
      <c r="J197" s="5" t="s">
        <v>198</v>
      </c>
      <c r="K197" s="5" t="s">
        <v>310</v>
      </c>
      <c r="L197" s="5">
        <v>130920.75</v>
      </c>
      <c r="O197"/>
    </row>
    <row r="198" spans="1:15" x14ac:dyDescent="0.3">
      <c r="A198" t="s">
        <v>199</v>
      </c>
      <c r="B198" s="3">
        <v>78997</v>
      </c>
      <c r="C198" s="3">
        <v>87581</v>
      </c>
      <c r="D198" s="3">
        <v>99071</v>
      </c>
      <c r="E198" s="3">
        <v>91980</v>
      </c>
      <c r="F198" s="3">
        <f t="shared" si="5"/>
        <v>89407.25</v>
      </c>
      <c r="G198" t="s">
        <v>310</v>
      </c>
      <c r="J198" s="5" t="s">
        <v>199</v>
      </c>
      <c r="K198" s="5" t="s">
        <v>310</v>
      </c>
      <c r="L198" s="5">
        <v>89407.25</v>
      </c>
      <c r="O198"/>
    </row>
    <row r="199" spans="1:15" x14ac:dyDescent="0.3">
      <c r="A199" t="s">
        <v>200</v>
      </c>
      <c r="B199" s="3">
        <v>10182</v>
      </c>
      <c r="C199" s="3">
        <v>9964</v>
      </c>
      <c r="D199" s="3">
        <v>9972</v>
      </c>
      <c r="E199" s="3">
        <v>9938</v>
      </c>
      <c r="F199" s="3">
        <f t="shared" si="5"/>
        <v>10014</v>
      </c>
      <c r="G199" t="s">
        <v>329</v>
      </c>
      <c r="J199" s="5" t="s">
        <v>200</v>
      </c>
      <c r="K199" s="5" t="s">
        <v>329</v>
      </c>
      <c r="L199" s="5">
        <v>10014</v>
      </c>
      <c r="O199"/>
    </row>
    <row r="200" spans="1:15" x14ac:dyDescent="0.3">
      <c r="A200" t="s">
        <v>201</v>
      </c>
      <c r="B200" s="3">
        <v>1409</v>
      </c>
      <c r="C200" s="3">
        <v>1422</v>
      </c>
      <c r="D200" s="3">
        <v>1447</v>
      </c>
      <c r="E200" s="3">
        <v>1448</v>
      </c>
      <c r="F200" s="3">
        <f t="shared" si="5"/>
        <v>1431.5</v>
      </c>
      <c r="G200" t="s">
        <v>330</v>
      </c>
      <c r="J200" s="5" t="s">
        <v>201</v>
      </c>
      <c r="K200" s="5" t="s">
        <v>330</v>
      </c>
      <c r="L200" s="5">
        <v>1431.5</v>
      </c>
      <c r="O200"/>
    </row>
    <row r="201" spans="1:15" x14ac:dyDescent="0.3">
      <c r="A201" t="s">
        <v>202</v>
      </c>
      <c r="B201" s="3">
        <v>32514.000000000004</v>
      </c>
      <c r="C201" s="3">
        <v>33395</v>
      </c>
      <c r="D201" s="3">
        <v>34959</v>
      </c>
      <c r="E201" s="3">
        <v>33381</v>
      </c>
      <c r="F201" s="3">
        <f t="shared" si="5"/>
        <v>33562.25</v>
      </c>
      <c r="G201" t="s">
        <v>346</v>
      </c>
      <c r="J201" s="5" t="s">
        <v>202</v>
      </c>
      <c r="K201" s="5" t="s">
        <v>346</v>
      </c>
      <c r="L201" s="5">
        <v>33562.25</v>
      </c>
      <c r="O201"/>
    </row>
    <row r="202" spans="1:15" x14ac:dyDescent="0.3">
      <c r="A202" t="s">
        <v>203</v>
      </c>
      <c r="B202" s="3">
        <v>37131</v>
      </c>
      <c r="C202" s="3">
        <v>35195</v>
      </c>
      <c r="D202" s="3">
        <v>37559</v>
      </c>
      <c r="E202" s="3">
        <v>30481</v>
      </c>
      <c r="F202" s="3">
        <f t="shared" si="5"/>
        <v>35091.5</v>
      </c>
      <c r="G202" t="s">
        <v>335</v>
      </c>
      <c r="J202" s="5" t="s">
        <v>203</v>
      </c>
      <c r="K202" s="5" t="s">
        <v>335</v>
      </c>
      <c r="L202" s="5">
        <v>35091.5</v>
      </c>
      <c r="O202"/>
    </row>
    <row r="203" spans="1:15" x14ac:dyDescent="0.3">
      <c r="A203" t="s">
        <v>204</v>
      </c>
      <c r="B203" s="3">
        <v>2442</v>
      </c>
      <c r="C203" s="3">
        <v>2168</v>
      </c>
      <c r="D203" s="3">
        <v>3613</v>
      </c>
      <c r="E203" s="3">
        <v>4466</v>
      </c>
      <c r="F203" s="3">
        <f t="shared" si="5"/>
        <v>3172.25</v>
      </c>
      <c r="G203" t="s">
        <v>315</v>
      </c>
      <c r="J203" s="5" t="s">
        <v>204</v>
      </c>
      <c r="K203" s="5" t="s">
        <v>315</v>
      </c>
      <c r="L203" s="5">
        <v>3172.25</v>
      </c>
      <c r="O203"/>
    </row>
    <row r="204" spans="1:15" x14ac:dyDescent="0.3">
      <c r="A204" t="s">
        <v>205</v>
      </c>
      <c r="B204" s="3">
        <v>1950</v>
      </c>
      <c r="C204" s="3">
        <v>2259</v>
      </c>
      <c r="D204" s="3">
        <v>4244</v>
      </c>
      <c r="E204" s="3">
        <v>4536</v>
      </c>
      <c r="F204" s="3">
        <f t="shared" si="5"/>
        <v>3247.25</v>
      </c>
      <c r="G204" t="s">
        <v>315</v>
      </c>
      <c r="J204" s="5" t="s">
        <v>205</v>
      </c>
      <c r="K204" s="5" t="s">
        <v>315</v>
      </c>
      <c r="L204" s="5">
        <v>3247.25</v>
      </c>
      <c r="O204"/>
    </row>
    <row r="205" spans="1:15" x14ac:dyDescent="0.3">
      <c r="A205" t="s">
        <v>206</v>
      </c>
      <c r="B205" s="3">
        <v>61553</v>
      </c>
      <c r="C205" s="3">
        <v>58427</v>
      </c>
      <c r="D205" s="3">
        <v>61936</v>
      </c>
      <c r="E205" s="3">
        <v>62739</v>
      </c>
      <c r="F205" s="3">
        <f t="shared" si="5"/>
        <v>61163.75</v>
      </c>
      <c r="G205" t="s">
        <v>310</v>
      </c>
      <c r="J205" s="5" t="s">
        <v>206</v>
      </c>
      <c r="K205" s="5" t="s">
        <v>310</v>
      </c>
      <c r="L205" s="5">
        <v>61163.75</v>
      </c>
      <c r="O205"/>
    </row>
    <row r="206" spans="1:15" x14ac:dyDescent="0.3">
      <c r="A206" t="s">
        <v>207</v>
      </c>
      <c r="B206" s="3">
        <v>30919</v>
      </c>
      <c r="C206" s="3">
        <v>29489</v>
      </c>
      <c r="D206" s="3">
        <v>58728</v>
      </c>
      <c r="E206" s="3">
        <v>77352</v>
      </c>
      <c r="F206" s="3">
        <f t="shared" si="5"/>
        <v>49122</v>
      </c>
      <c r="G206" t="s">
        <v>310</v>
      </c>
      <c r="J206" s="5" t="s">
        <v>207</v>
      </c>
      <c r="K206" s="5" t="s">
        <v>310</v>
      </c>
      <c r="L206" s="5">
        <v>49122</v>
      </c>
      <c r="O206"/>
    </row>
    <row r="207" spans="1:15" x14ac:dyDescent="0.3">
      <c r="A207" s="6" t="s">
        <v>208</v>
      </c>
      <c r="B207" s="3">
        <v>14453</v>
      </c>
      <c r="C207" s="3">
        <v>13407</v>
      </c>
      <c r="D207" s="3">
        <v>13768</v>
      </c>
      <c r="E207" s="3">
        <v>14357</v>
      </c>
      <c r="F207" s="3">
        <f t="shared" si="5"/>
        <v>13996.25</v>
      </c>
      <c r="G207" t="s">
        <v>335</v>
      </c>
      <c r="J207" s="5" t="s">
        <v>208</v>
      </c>
      <c r="K207" s="5" t="s">
        <v>335</v>
      </c>
      <c r="L207" s="5">
        <v>13996.25</v>
      </c>
      <c r="O207"/>
    </row>
    <row r="208" spans="1:15" x14ac:dyDescent="0.3">
      <c r="A208" t="s">
        <v>209</v>
      </c>
      <c r="B208" s="3">
        <v>24988</v>
      </c>
      <c r="C208" s="3">
        <v>23477</v>
      </c>
      <c r="D208" s="3">
        <v>22400</v>
      </c>
      <c r="E208" s="3">
        <v>20957</v>
      </c>
      <c r="F208" s="3">
        <f t="shared" si="5"/>
        <v>22955.5</v>
      </c>
      <c r="G208" t="s">
        <v>335</v>
      </c>
      <c r="J208" s="5" t="s">
        <v>209</v>
      </c>
      <c r="K208" s="5" t="s">
        <v>335</v>
      </c>
      <c r="L208" s="5">
        <v>22955.5</v>
      </c>
      <c r="O208"/>
    </row>
    <row r="209" spans="1:15" x14ac:dyDescent="0.3">
      <c r="A209" t="s">
        <v>210</v>
      </c>
      <c r="B209" s="3">
        <v>36</v>
      </c>
      <c r="C209" s="3">
        <v>132</v>
      </c>
      <c r="D209" s="3">
        <v>33</v>
      </c>
      <c r="E209" s="3">
        <v>16</v>
      </c>
      <c r="F209" s="3">
        <f t="shared" si="5"/>
        <v>54.25</v>
      </c>
      <c r="G209" t="s">
        <v>335</v>
      </c>
      <c r="J209" s="5" t="s">
        <v>210</v>
      </c>
      <c r="K209" s="5" t="s">
        <v>335</v>
      </c>
      <c r="L209" s="5">
        <v>54.25</v>
      </c>
      <c r="O209"/>
    </row>
    <row r="210" spans="1:15" x14ac:dyDescent="0.3">
      <c r="A210" t="s">
        <v>211</v>
      </c>
      <c r="B210" s="3">
        <v>0</v>
      </c>
      <c r="C210" s="3">
        <v>0</v>
      </c>
      <c r="D210" s="3">
        <v>0</v>
      </c>
      <c r="E210" s="3">
        <v>0</v>
      </c>
      <c r="F210" s="3">
        <f t="shared" si="5"/>
        <v>0</v>
      </c>
      <c r="G210" t="s">
        <v>330</v>
      </c>
      <c r="J210" s="5" t="s">
        <v>211</v>
      </c>
      <c r="K210" s="5" t="s">
        <v>330</v>
      </c>
      <c r="L210" s="5">
        <v>0</v>
      </c>
      <c r="O210"/>
    </row>
    <row r="211" spans="1:15" x14ac:dyDescent="0.3">
      <c r="A211" t="s">
        <v>212</v>
      </c>
      <c r="B211" s="3">
        <v>108</v>
      </c>
      <c r="C211" s="3">
        <v>522</v>
      </c>
      <c r="D211" s="3">
        <v>0</v>
      </c>
      <c r="E211" s="3">
        <v>0</v>
      </c>
      <c r="F211" s="3">
        <f t="shared" si="5"/>
        <v>157.5</v>
      </c>
      <c r="G211" t="s">
        <v>330</v>
      </c>
      <c r="J211" s="5" t="s">
        <v>212</v>
      </c>
      <c r="K211" s="5" t="s">
        <v>330</v>
      </c>
      <c r="L211" s="5">
        <v>157.5</v>
      </c>
      <c r="O211"/>
    </row>
    <row r="212" spans="1:15" x14ac:dyDescent="0.3">
      <c r="A212" t="s">
        <v>213</v>
      </c>
      <c r="B212" s="3">
        <v>0</v>
      </c>
      <c r="C212" s="3">
        <v>0</v>
      </c>
      <c r="D212" s="3">
        <v>0</v>
      </c>
      <c r="E212" s="3">
        <v>0</v>
      </c>
      <c r="F212" s="3">
        <f t="shared" si="5"/>
        <v>0</v>
      </c>
      <c r="G212" t="s">
        <v>340</v>
      </c>
      <c r="J212" s="5" t="s">
        <v>213</v>
      </c>
      <c r="K212" s="5" t="s">
        <v>340</v>
      </c>
      <c r="L212" s="5">
        <v>0</v>
      </c>
      <c r="O212"/>
    </row>
    <row r="213" spans="1:15" x14ac:dyDescent="0.3">
      <c r="A213" t="s">
        <v>214</v>
      </c>
      <c r="B213" s="3">
        <v>0</v>
      </c>
      <c r="C213" s="3">
        <v>0</v>
      </c>
      <c r="D213" s="3">
        <v>0</v>
      </c>
      <c r="E213" s="3">
        <v>0</v>
      </c>
      <c r="F213" s="3">
        <f t="shared" si="5"/>
        <v>0</v>
      </c>
      <c r="G213" t="s">
        <v>310</v>
      </c>
      <c r="J213" s="5" t="s">
        <v>214</v>
      </c>
      <c r="K213" s="5" t="s">
        <v>310</v>
      </c>
      <c r="L213" s="5">
        <v>0</v>
      </c>
      <c r="O213"/>
    </row>
    <row r="214" spans="1:15" x14ac:dyDescent="0.3">
      <c r="A214" t="s">
        <v>215</v>
      </c>
      <c r="B214" s="3">
        <v>0</v>
      </c>
      <c r="C214" s="3">
        <v>0</v>
      </c>
      <c r="D214" s="3">
        <v>0</v>
      </c>
      <c r="E214" s="3">
        <v>0</v>
      </c>
      <c r="F214" s="3">
        <f t="shared" si="5"/>
        <v>0</v>
      </c>
      <c r="G214" t="s">
        <v>310</v>
      </c>
      <c r="J214" s="5" t="s">
        <v>215</v>
      </c>
      <c r="K214" s="5" t="s">
        <v>310</v>
      </c>
      <c r="L214" s="5">
        <v>0</v>
      </c>
      <c r="O214"/>
    </row>
    <row r="215" spans="1:15" x14ac:dyDescent="0.3">
      <c r="A215" t="s">
        <v>216</v>
      </c>
      <c r="B215" s="3">
        <v>15383</v>
      </c>
      <c r="C215" s="3">
        <v>14741</v>
      </c>
      <c r="D215" s="3">
        <v>21292</v>
      </c>
      <c r="E215" s="3">
        <v>22419</v>
      </c>
      <c r="F215" s="3">
        <f t="shared" si="5"/>
        <v>18458.75</v>
      </c>
      <c r="G215" t="s">
        <v>314</v>
      </c>
      <c r="J215" s="5" t="s">
        <v>216</v>
      </c>
      <c r="K215" s="5" t="s">
        <v>314</v>
      </c>
      <c r="L215" s="5">
        <v>18458.75</v>
      </c>
      <c r="O215"/>
    </row>
    <row r="216" spans="1:15" x14ac:dyDescent="0.3">
      <c r="A216" t="s">
        <v>217</v>
      </c>
      <c r="B216" s="3">
        <v>14889</v>
      </c>
      <c r="C216" s="3">
        <v>14141</v>
      </c>
      <c r="D216" s="3">
        <v>14261</v>
      </c>
      <c r="E216" s="3">
        <v>0</v>
      </c>
      <c r="F216" s="3">
        <f t="shared" si="5"/>
        <v>10822.75</v>
      </c>
      <c r="G216" t="s">
        <v>314</v>
      </c>
      <c r="J216" s="5" t="s">
        <v>217</v>
      </c>
      <c r="K216" s="5" t="s">
        <v>314</v>
      </c>
      <c r="L216" s="5">
        <v>10822.75</v>
      </c>
      <c r="O216"/>
    </row>
    <row r="217" spans="1:15" x14ac:dyDescent="0.3">
      <c r="A217" t="s">
        <v>218</v>
      </c>
      <c r="B217" s="3">
        <v>35296</v>
      </c>
      <c r="C217" s="3">
        <v>34440</v>
      </c>
      <c r="D217" s="3">
        <v>35962</v>
      </c>
      <c r="E217" s="3">
        <v>38266</v>
      </c>
      <c r="F217" s="3">
        <f t="shared" si="5"/>
        <v>35991</v>
      </c>
      <c r="G217" t="s">
        <v>326</v>
      </c>
      <c r="J217" s="5" t="s">
        <v>218</v>
      </c>
      <c r="K217" s="5" t="s">
        <v>326</v>
      </c>
      <c r="L217" s="5">
        <v>35991</v>
      </c>
      <c r="O217"/>
    </row>
    <row r="218" spans="1:15" x14ac:dyDescent="0.3">
      <c r="A218" t="s">
        <v>219</v>
      </c>
      <c r="B218" s="3">
        <v>15996</v>
      </c>
      <c r="C218" s="3">
        <v>16209</v>
      </c>
      <c r="D218" s="3">
        <v>16070</v>
      </c>
      <c r="E218" s="3">
        <v>16743</v>
      </c>
      <c r="F218" s="3">
        <f t="shared" si="5"/>
        <v>16254.5</v>
      </c>
      <c r="G218" t="s">
        <v>322</v>
      </c>
      <c r="J218" s="5" t="s">
        <v>219</v>
      </c>
      <c r="K218" s="5" t="s">
        <v>322</v>
      </c>
      <c r="L218" s="5">
        <v>16254.5</v>
      </c>
      <c r="O218"/>
    </row>
    <row r="219" spans="1:15" x14ac:dyDescent="0.3">
      <c r="A219" t="s">
        <v>220</v>
      </c>
      <c r="B219" s="3">
        <v>3307</v>
      </c>
      <c r="C219" s="3">
        <v>4335</v>
      </c>
      <c r="D219" s="3">
        <v>4540</v>
      </c>
      <c r="E219" s="3">
        <v>4191</v>
      </c>
      <c r="F219" s="3">
        <f t="shared" si="5"/>
        <v>4093.25</v>
      </c>
      <c r="G219" t="s">
        <v>330</v>
      </c>
      <c r="J219" s="5" t="s">
        <v>220</v>
      </c>
      <c r="K219" s="5" t="s">
        <v>330</v>
      </c>
      <c r="L219" s="5">
        <v>4093.25</v>
      </c>
      <c r="O219"/>
    </row>
    <row r="220" spans="1:15" x14ac:dyDescent="0.3">
      <c r="A220" t="s">
        <v>221</v>
      </c>
      <c r="B220" s="3">
        <v>0</v>
      </c>
      <c r="C220" s="3">
        <v>0</v>
      </c>
      <c r="D220" s="3">
        <v>0</v>
      </c>
      <c r="E220" s="3">
        <v>0</v>
      </c>
      <c r="F220" s="3">
        <f t="shared" si="5"/>
        <v>0</v>
      </c>
      <c r="G220" t="s">
        <v>310</v>
      </c>
      <c r="J220" s="5" t="s">
        <v>221</v>
      </c>
      <c r="K220" s="5" t="s">
        <v>310</v>
      </c>
      <c r="L220" s="5">
        <v>0</v>
      </c>
      <c r="O220"/>
    </row>
    <row r="221" spans="1:15" x14ac:dyDescent="0.3">
      <c r="A221" t="s">
        <v>222</v>
      </c>
      <c r="B221" s="3">
        <v>0</v>
      </c>
      <c r="C221" s="3">
        <v>0</v>
      </c>
      <c r="D221" s="3">
        <v>0</v>
      </c>
      <c r="E221" s="3">
        <v>0</v>
      </c>
      <c r="F221" s="3">
        <f t="shared" si="5"/>
        <v>0</v>
      </c>
      <c r="G221" t="s">
        <v>339</v>
      </c>
      <c r="J221" s="5" t="s">
        <v>222</v>
      </c>
      <c r="K221" s="5" t="s">
        <v>339</v>
      </c>
      <c r="L221" s="5">
        <v>0</v>
      </c>
      <c r="O221"/>
    </row>
    <row r="222" spans="1:15" x14ac:dyDescent="0.3">
      <c r="A222" t="s">
        <v>223</v>
      </c>
      <c r="B222" s="3">
        <v>6778</v>
      </c>
      <c r="C222" s="3">
        <v>8475</v>
      </c>
      <c r="D222" s="3">
        <v>5997</v>
      </c>
      <c r="E222" s="3">
        <v>6630</v>
      </c>
      <c r="F222" s="3">
        <f t="shared" si="5"/>
        <v>6970</v>
      </c>
      <c r="G222" t="s">
        <v>353</v>
      </c>
      <c r="J222" s="5" t="s">
        <v>223</v>
      </c>
      <c r="K222" s="5" t="s">
        <v>353</v>
      </c>
      <c r="L222" s="5">
        <v>6970</v>
      </c>
      <c r="O222"/>
    </row>
    <row r="223" spans="1:15" x14ac:dyDescent="0.3">
      <c r="A223" t="s">
        <v>224</v>
      </c>
      <c r="B223" s="3">
        <v>55183</v>
      </c>
      <c r="C223" s="3">
        <v>56474</v>
      </c>
      <c r="D223" s="3">
        <v>57855</v>
      </c>
      <c r="E223" s="3">
        <v>62860</v>
      </c>
      <c r="F223" s="3">
        <f t="shared" si="5"/>
        <v>58093</v>
      </c>
      <c r="G223" t="s">
        <v>328</v>
      </c>
      <c r="J223" s="5" t="s">
        <v>224</v>
      </c>
      <c r="K223" s="5" t="s">
        <v>328</v>
      </c>
      <c r="L223" s="5">
        <v>58093</v>
      </c>
      <c r="O223"/>
    </row>
    <row r="224" spans="1:15" x14ac:dyDescent="0.3">
      <c r="A224" t="s">
        <v>225</v>
      </c>
      <c r="B224" s="3">
        <v>13555</v>
      </c>
      <c r="C224" s="3">
        <v>13212</v>
      </c>
      <c r="D224" s="3">
        <v>12701</v>
      </c>
      <c r="E224" s="3">
        <v>12292</v>
      </c>
      <c r="F224" s="3">
        <f t="shared" si="5"/>
        <v>12940</v>
      </c>
      <c r="G224" t="s">
        <v>328</v>
      </c>
      <c r="J224" s="5" t="s">
        <v>225</v>
      </c>
      <c r="K224" s="5" t="s">
        <v>328</v>
      </c>
      <c r="L224" s="5">
        <v>12940</v>
      </c>
      <c r="O224"/>
    </row>
    <row r="225" spans="1:15" x14ac:dyDescent="0.3">
      <c r="A225" t="s">
        <v>226</v>
      </c>
      <c r="B225" s="3">
        <v>0</v>
      </c>
      <c r="C225" s="3">
        <v>0</v>
      </c>
      <c r="D225" s="3">
        <v>0</v>
      </c>
      <c r="E225" s="3">
        <v>0</v>
      </c>
      <c r="F225" s="3">
        <f t="shared" si="5"/>
        <v>0</v>
      </c>
      <c r="G225" t="s">
        <v>310</v>
      </c>
      <c r="J225" s="5" t="s">
        <v>226</v>
      </c>
      <c r="K225" s="5" t="s">
        <v>310</v>
      </c>
      <c r="L225" s="5">
        <v>0</v>
      </c>
      <c r="O225"/>
    </row>
    <row r="226" spans="1:15" x14ac:dyDescent="0.3">
      <c r="A226" t="s">
        <v>227</v>
      </c>
      <c r="B226" s="3">
        <v>7395</v>
      </c>
      <c r="C226" s="3">
        <v>6652</v>
      </c>
      <c r="D226" s="3">
        <v>7102</v>
      </c>
      <c r="E226" s="3">
        <v>6612</v>
      </c>
      <c r="F226" s="3">
        <f t="shared" si="5"/>
        <v>6940.25</v>
      </c>
      <c r="G226" t="s">
        <v>308</v>
      </c>
      <c r="J226" s="5" t="s">
        <v>227</v>
      </c>
      <c r="K226" s="5" t="s">
        <v>308</v>
      </c>
      <c r="L226" s="5">
        <v>6940.25</v>
      </c>
      <c r="O226"/>
    </row>
    <row r="227" spans="1:15" x14ac:dyDescent="0.3">
      <c r="A227" t="s">
        <v>228</v>
      </c>
      <c r="B227" s="3">
        <v>51360</v>
      </c>
      <c r="C227" s="3">
        <v>47904</v>
      </c>
      <c r="D227" s="3">
        <v>46209</v>
      </c>
      <c r="E227" s="3">
        <v>44558</v>
      </c>
      <c r="F227" s="3">
        <f t="shared" si="5"/>
        <v>47507.75</v>
      </c>
      <c r="G227" t="s">
        <v>310</v>
      </c>
      <c r="J227" s="5" t="s">
        <v>228</v>
      </c>
      <c r="K227" s="5" t="s">
        <v>310</v>
      </c>
      <c r="L227" s="5">
        <v>47507.75</v>
      </c>
      <c r="O227"/>
    </row>
    <row r="228" spans="1:15" x14ac:dyDescent="0.3">
      <c r="A228" t="s">
        <v>229</v>
      </c>
      <c r="B228" s="3">
        <v>5309</v>
      </c>
      <c r="C228" s="3">
        <v>4771</v>
      </c>
      <c r="D228" s="3">
        <v>3993</v>
      </c>
      <c r="E228" s="3">
        <v>2185</v>
      </c>
      <c r="F228" s="3">
        <f t="shared" si="5"/>
        <v>4064.5</v>
      </c>
      <c r="G228" t="s">
        <v>323</v>
      </c>
      <c r="J228" s="5" t="s">
        <v>229</v>
      </c>
      <c r="K228" s="5" t="s">
        <v>323</v>
      </c>
      <c r="L228" s="5">
        <v>4064.5</v>
      </c>
      <c r="O228"/>
    </row>
    <row r="229" spans="1:15" x14ac:dyDescent="0.3">
      <c r="A229" t="s">
        <v>230</v>
      </c>
      <c r="B229" s="3">
        <v>220</v>
      </c>
      <c r="C229" s="3">
        <v>170</v>
      </c>
      <c r="D229" s="3">
        <v>1490</v>
      </c>
      <c r="E229" s="3">
        <v>1780</v>
      </c>
      <c r="F229" s="3">
        <f t="shared" si="5"/>
        <v>915</v>
      </c>
      <c r="G229" t="s">
        <v>354</v>
      </c>
      <c r="J229" s="5" t="s">
        <v>230</v>
      </c>
      <c r="K229" s="5" t="s">
        <v>354</v>
      </c>
      <c r="L229" s="5">
        <v>915</v>
      </c>
      <c r="O229"/>
    </row>
    <row r="230" spans="1:15" x14ac:dyDescent="0.3">
      <c r="A230" t="s">
        <v>231</v>
      </c>
      <c r="B230" s="3">
        <v>63105</v>
      </c>
      <c r="C230" s="3">
        <v>57142</v>
      </c>
      <c r="D230" s="3">
        <v>57551</v>
      </c>
      <c r="E230" s="3">
        <v>58028</v>
      </c>
      <c r="F230" s="3">
        <f t="shared" si="5"/>
        <v>58956.5</v>
      </c>
      <c r="G230" t="s">
        <v>310</v>
      </c>
      <c r="J230" s="5" t="s">
        <v>231</v>
      </c>
      <c r="K230" s="5" t="s">
        <v>310</v>
      </c>
      <c r="L230" s="5">
        <v>58956.5</v>
      </c>
      <c r="O230"/>
    </row>
    <row r="231" spans="1:15" x14ac:dyDescent="0.3">
      <c r="A231" t="s">
        <v>232</v>
      </c>
      <c r="B231" s="3">
        <v>0</v>
      </c>
      <c r="C231" s="3">
        <v>0</v>
      </c>
      <c r="D231" s="3">
        <v>0</v>
      </c>
      <c r="E231" s="3">
        <v>0</v>
      </c>
      <c r="F231" s="3">
        <f t="shared" si="5"/>
        <v>0</v>
      </c>
      <c r="G231" t="s">
        <v>309</v>
      </c>
      <c r="J231" s="5" t="s">
        <v>232</v>
      </c>
      <c r="K231" s="5" t="s">
        <v>309</v>
      </c>
      <c r="L231" s="5">
        <v>0</v>
      </c>
      <c r="O231"/>
    </row>
    <row r="232" spans="1:15" x14ac:dyDescent="0.3">
      <c r="A232" t="s">
        <v>233</v>
      </c>
      <c r="B232" s="3">
        <v>0</v>
      </c>
      <c r="C232" s="3">
        <v>0</v>
      </c>
      <c r="D232" s="3">
        <v>0</v>
      </c>
      <c r="E232" s="3">
        <v>0</v>
      </c>
      <c r="F232" s="3">
        <f t="shared" si="5"/>
        <v>0</v>
      </c>
      <c r="G232" t="s">
        <v>310</v>
      </c>
      <c r="J232" s="5" t="s">
        <v>233</v>
      </c>
      <c r="K232" s="5" t="s">
        <v>310</v>
      </c>
      <c r="L232" s="5">
        <v>0</v>
      </c>
      <c r="O232"/>
    </row>
    <row r="233" spans="1:15" x14ac:dyDescent="0.3">
      <c r="A233" t="s">
        <v>234</v>
      </c>
      <c r="B233" s="3">
        <v>15458</v>
      </c>
      <c r="C233" s="3">
        <v>14516</v>
      </c>
      <c r="D233" s="3">
        <v>13545</v>
      </c>
      <c r="E233" s="3">
        <v>13477</v>
      </c>
      <c r="F233" s="3">
        <f t="shared" si="5"/>
        <v>14249</v>
      </c>
      <c r="G233" t="s">
        <v>322</v>
      </c>
      <c r="J233" s="5" t="s">
        <v>234</v>
      </c>
      <c r="K233" s="5" t="s">
        <v>322</v>
      </c>
      <c r="L233" s="5">
        <v>14249</v>
      </c>
      <c r="O233"/>
    </row>
    <row r="234" spans="1:15" x14ac:dyDescent="0.3">
      <c r="A234" t="s">
        <v>235</v>
      </c>
      <c r="B234" s="3">
        <v>44921</v>
      </c>
      <c r="C234" s="3">
        <v>39453</v>
      </c>
      <c r="D234" s="3">
        <v>39688</v>
      </c>
      <c r="E234" s="3">
        <v>38815</v>
      </c>
      <c r="F234" s="3">
        <f t="shared" si="5"/>
        <v>40719.25</v>
      </c>
      <c r="G234" t="s">
        <v>322</v>
      </c>
      <c r="J234" s="5" t="s">
        <v>235</v>
      </c>
      <c r="K234" s="5" t="s">
        <v>322</v>
      </c>
      <c r="L234" s="5">
        <v>40719.25</v>
      </c>
      <c r="O234"/>
    </row>
    <row r="235" spans="1:15" x14ac:dyDescent="0.3">
      <c r="A235" t="s">
        <v>236</v>
      </c>
      <c r="B235" s="3">
        <v>0</v>
      </c>
      <c r="C235" s="3">
        <v>0</v>
      </c>
      <c r="D235" s="3">
        <v>0</v>
      </c>
      <c r="E235" s="3">
        <v>0</v>
      </c>
      <c r="F235" s="3">
        <f t="shared" si="5"/>
        <v>0</v>
      </c>
      <c r="G235" t="s">
        <v>310</v>
      </c>
      <c r="J235" s="5" t="s">
        <v>236</v>
      </c>
      <c r="K235" s="5" t="s">
        <v>310</v>
      </c>
      <c r="L235" s="5">
        <v>0</v>
      </c>
      <c r="O235"/>
    </row>
    <row r="236" spans="1:15" x14ac:dyDescent="0.3">
      <c r="A236" t="s">
        <v>237</v>
      </c>
      <c r="B236" s="3">
        <v>3818</v>
      </c>
      <c r="C236" s="3">
        <v>4062.9999999999995</v>
      </c>
      <c r="D236" s="3">
        <v>3528</v>
      </c>
      <c r="E236" s="3">
        <v>3970</v>
      </c>
      <c r="F236" s="3">
        <f t="shared" si="5"/>
        <v>3844.75</v>
      </c>
      <c r="G236" t="s">
        <v>330</v>
      </c>
      <c r="J236" s="5" t="s">
        <v>237</v>
      </c>
      <c r="K236" s="5" t="s">
        <v>330</v>
      </c>
      <c r="L236" s="5">
        <v>3844.75</v>
      </c>
      <c r="O236"/>
    </row>
    <row r="237" spans="1:15" x14ac:dyDescent="0.3">
      <c r="A237" t="s">
        <v>238</v>
      </c>
      <c r="B237" s="3">
        <v>0</v>
      </c>
      <c r="C237" s="3">
        <v>0</v>
      </c>
      <c r="D237" s="3">
        <v>0</v>
      </c>
      <c r="E237" s="3">
        <v>0</v>
      </c>
      <c r="F237" s="3">
        <f t="shared" si="5"/>
        <v>0</v>
      </c>
      <c r="G237" t="s">
        <v>310</v>
      </c>
      <c r="J237" s="5" t="s">
        <v>238</v>
      </c>
      <c r="K237" s="5" t="s">
        <v>310</v>
      </c>
      <c r="L237" s="5">
        <v>0</v>
      </c>
      <c r="O237"/>
    </row>
    <row r="238" spans="1:15" x14ac:dyDescent="0.3">
      <c r="A238" t="s">
        <v>239</v>
      </c>
      <c r="B238" s="3">
        <v>33707</v>
      </c>
      <c r="C238" s="3">
        <v>33002</v>
      </c>
      <c r="D238" s="3">
        <v>31404</v>
      </c>
      <c r="E238" s="3">
        <v>31051</v>
      </c>
      <c r="F238" s="3">
        <f t="shared" si="5"/>
        <v>32291</v>
      </c>
      <c r="G238" t="s">
        <v>308</v>
      </c>
      <c r="J238" s="5" t="s">
        <v>239</v>
      </c>
      <c r="K238" s="5" t="s">
        <v>308</v>
      </c>
      <c r="L238" s="5">
        <v>32291</v>
      </c>
      <c r="O238"/>
    </row>
    <row r="239" spans="1:15" x14ac:dyDescent="0.3">
      <c r="A239" t="s">
        <v>240</v>
      </c>
      <c r="B239" s="3">
        <v>77</v>
      </c>
      <c r="C239" s="3">
        <v>72</v>
      </c>
      <c r="D239" s="3">
        <v>81</v>
      </c>
      <c r="E239" s="3">
        <v>85</v>
      </c>
      <c r="F239" s="3">
        <f t="shared" si="5"/>
        <v>78.75</v>
      </c>
      <c r="G239" t="s">
        <v>340</v>
      </c>
      <c r="J239" s="5" t="s">
        <v>240</v>
      </c>
      <c r="K239" s="5" t="s">
        <v>340</v>
      </c>
      <c r="L239" s="5">
        <v>78.75</v>
      </c>
      <c r="O239"/>
    </row>
    <row r="240" spans="1:15" x14ac:dyDescent="0.3">
      <c r="A240" t="s">
        <v>241</v>
      </c>
      <c r="B240" s="3">
        <v>2376</v>
      </c>
      <c r="C240" s="3">
        <v>2113</v>
      </c>
      <c r="D240" s="3">
        <v>2019.0000000000002</v>
      </c>
      <c r="E240" s="3">
        <v>1875</v>
      </c>
      <c r="F240" s="3">
        <f t="shared" si="5"/>
        <v>2095.75</v>
      </c>
      <c r="G240" t="s">
        <v>308</v>
      </c>
      <c r="J240" s="5" t="s">
        <v>241</v>
      </c>
      <c r="K240" s="5" t="s">
        <v>308</v>
      </c>
      <c r="L240" s="5">
        <v>2095.75</v>
      </c>
      <c r="O240"/>
    </row>
    <row r="241" spans="1:15" x14ac:dyDescent="0.3">
      <c r="A241" t="s">
        <v>242</v>
      </c>
      <c r="B241" s="3">
        <v>1176</v>
      </c>
      <c r="C241" s="3">
        <v>10</v>
      </c>
      <c r="D241" s="3">
        <v>18</v>
      </c>
      <c r="E241" s="3">
        <v>5</v>
      </c>
      <c r="F241" s="3">
        <f t="shared" si="5"/>
        <v>302.25</v>
      </c>
      <c r="G241" t="s">
        <v>340</v>
      </c>
      <c r="J241" s="5" t="s">
        <v>242</v>
      </c>
      <c r="K241" s="5" t="s">
        <v>340</v>
      </c>
      <c r="L241" s="5">
        <v>302.25</v>
      </c>
      <c r="O241"/>
    </row>
    <row r="242" spans="1:15" x14ac:dyDescent="0.3">
      <c r="A242" t="s">
        <v>243</v>
      </c>
      <c r="B242" s="3">
        <v>964</v>
      </c>
      <c r="C242" s="3">
        <v>927</v>
      </c>
      <c r="D242" s="3">
        <v>682</v>
      </c>
      <c r="E242" s="3">
        <v>818</v>
      </c>
      <c r="F242" s="3">
        <f t="shared" si="5"/>
        <v>847.75</v>
      </c>
      <c r="G242" t="s">
        <v>332</v>
      </c>
      <c r="J242" s="5" t="s">
        <v>243</v>
      </c>
      <c r="K242" s="5" t="s">
        <v>332</v>
      </c>
      <c r="L242" s="5">
        <v>847.75</v>
      </c>
      <c r="O242"/>
    </row>
    <row r="243" spans="1:15" x14ac:dyDescent="0.3">
      <c r="A243" t="s">
        <v>244</v>
      </c>
      <c r="B243" s="3">
        <v>51635</v>
      </c>
      <c r="C243" s="3">
        <v>50264</v>
      </c>
      <c r="D243" s="3">
        <v>46479</v>
      </c>
      <c r="E243" s="3">
        <v>46212</v>
      </c>
      <c r="F243" s="3">
        <f t="shared" si="5"/>
        <v>48647.5</v>
      </c>
      <c r="G243" t="s">
        <v>329</v>
      </c>
      <c r="J243" s="5" t="s">
        <v>244</v>
      </c>
      <c r="K243" s="5" t="s">
        <v>329</v>
      </c>
      <c r="L243" s="5">
        <v>48647.5</v>
      </c>
      <c r="O243"/>
    </row>
    <row r="244" spans="1:15" x14ac:dyDescent="0.3">
      <c r="A244" t="s">
        <v>245</v>
      </c>
      <c r="B244" s="3">
        <v>275</v>
      </c>
      <c r="C244" s="3">
        <v>243</v>
      </c>
      <c r="D244" s="3">
        <v>235</v>
      </c>
      <c r="E244" s="3">
        <v>240</v>
      </c>
      <c r="F244" s="3">
        <f t="shared" si="5"/>
        <v>248.25</v>
      </c>
      <c r="G244" t="s">
        <v>340</v>
      </c>
      <c r="J244" s="5" t="s">
        <v>245</v>
      </c>
      <c r="K244" s="5" t="s">
        <v>340</v>
      </c>
      <c r="L244" s="5">
        <v>248.25</v>
      </c>
      <c r="O244"/>
    </row>
    <row r="245" spans="1:15" x14ac:dyDescent="0.3">
      <c r="A245" t="s">
        <v>246</v>
      </c>
      <c r="B245" s="3">
        <v>5414</v>
      </c>
      <c r="C245" s="3">
        <v>4375</v>
      </c>
      <c r="D245" s="3">
        <v>4790</v>
      </c>
      <c r="E245" s="3">
        <v>5354</v>
      </c>
      <c r="F245" s="3">
        <f t="shared" si="5"/>
        <v>4983.25</v>
      </c>
      <c r="G245" t="s">
        <v>341</v>
      </c>
      <c r="J245" s="5" t="s">
        <v>246</v>
      </c>
      <c r="K245" s="5" t="s">
        <v>341</v>
      </c>
      <c r="L245" s="5">
        <v>4983.25</v>
      </c>
      <c r="O245"/>
    </row>
    <row r="246" spans="1:15" x14ac:dyDescent="0.3">
      <c r="A246" t="s">
        <v>247</v>
      </c>
      <c r="B246" s="3">
        <v>3051</v>
      </c>
      <c r="C246" s="3">
        <v>3374</v>
      </c>
      <c r="D246" s="3">
        <v>3159</v>
      </c>
      <c r="E246" s="3">
        <v>3158</v>
      </c>
      <c r="F246" s="3">
        <f t="shared" si="5"/>
        <v>3185.5</v>
      </c>
      <c r="G246" t="s">
        <v>340</v>
      </c>
      <c r="J246" s="5" t="s">
        <v>247</v>
      </c>
      <c r="K246" s="5" t="s">
        <v>340</v>
      </c>
      <c r="L246" s="5">
        <v>3185.5</v>
      </c>
      <c r="O246"/>
    </row>
    <row r="247" spans="1:15" x14ac:dyDescent="0.3">
      <c r="A247" t="s">
        <v>248</v>
      </c>
      <c r="B247" s="3">
        <v>19595</v>
      </c>
      <c r="C247" s="3">
        <v>16024</v>
      </c>
      <c r="D247" s="3">
        <v>17176</v>
      </c>
      <c r="E247" s="3">
        <v>14934</v>
      </c>
      <c r="F247" s="3">
        <f t="shared" si="5"/>
        <v>16932.25</v>
      </c>
      <c r="G247" t="s">
        <v>322</v>
      </c>
      <c r="J247" s="5" t="s">
        <v>248</v>
      </c>
      <c r="K247" s="5" t="s">
        <v>322</v>
      </c>
      <c r="L247" s="5">
        <v>16932.25</v>
      </c>
      <c r="O247"/>
    </row>
    <row r="248" spans="1:15" x14ac:dyDescent="0.3">
      <c r="A248" t="s">
        <v>249</v>
      </c>
      <c r="B248" s="3">
        <v>28607</v>
      </c>
      <c r="C248" s="3">
        <v>27119</v>
      </c>
      <c r="D248" s="3">
        <v>27778</v>
      </c>
      <c r="E248" s="3">
        <v>27059</v>
      </c>
      <c r="F248" s="3">
        <f t="shared" si="5"/>
        <v>27640.75</v>
      </c>
      <c r="G248" t="s">
        <v>308</v>
      </c>
      <c r="J248" s="5" t="s">
        <v>249</v>
      </c>
      <c r="K248" s="5" t="s">
        <v>308</v>
      </c>
      <c r="L248" s="5">
        <v>27640.75</v>
      </c>
      <c r="O248"/>
    </row>
    <row r="249" spans="1:15" x14ac:dyDescent="0.3">
      <c r="A249" t="s">
        <v>250</v>
      </c>
      <c r="B249" s="3">
        <v>0</v>
      </c>
      <c r="C249" s="3">
        <v>0</v>
      </c>
      <c r="D249" s="3">
        <v>0</v>
      </c>
      <c r="E249" s="3">
        <v>0</v>
      </c>
      <c r="F249" s="3">
        <f t="shared" si="5"/>
        <v>0</v>
      </c>
      <c r="G249" t="s">
        <v>329</v>
      </c>
      <c r="J249" s="5" t="s">
        <v>250</v>
      </c>
      <c r="K249" s="5" t="s">
        <v>329</v>
      </c>
      <c r="L249" s="5">
        <v>0</v>
      </c>
      <c r="O249"/>
    </row>
    <row r="250" spans="1:15" x14ac:dyDescent="0.3">
      <c r="A250" t="s">
        <v>251</v>
      </c>
      <c r="B250" s="3">
        <v>3256</v>
      </c>
      <c r="C250" s="3">
        <v>3647</v>
      </c>
      <c r="D250" s="3">
        <v>3664</v>
      </c>
      <c r="E250" s="3">
        <v>5193</v>
      </c>
      <c r="F250" s="3">
        <f t="shared" si="5"/>
        <v>3940</v>
      </c>
      <c r="G250" t="s">
        <v>323</v>
      </c>
      <c r="J250" s="5" t="s">
        <v>251</v>
      </c>
      <c r="K250" s="5" t="s">
        <v>323</v>
      </c>
      <c r="L250" s="5">
        <v>3940</v>
      </c>
      <c r="O250"/>
    </row>
    <row r="251" spans="1:15" x14ac:dyDescent="0.3">
      <c r="A251" t="s">
        <v>252</v>
      </c>
      <c r="B251" s="3">
        <v>18330</v>
      </c>
      <c r="C251" s="3">
        <v>17677</v>
      </c>
      <c r="D251" s="3">
        <v>17529</v>
      </c>
      <c r="E251" s="3">
        <v>17281</v>
      </c>
      <c r="F251" s="3">
        <f t="shared" si="5"/>
        <v>17704.25</v>
      </c>
      <c r="G251" t="s">
        <v>327</v>
      </c>
      <c r="J251" s="5" t="s">
        <v>252</v>
      </c>
      <c r="K251" s="5" t="s">
        <v>327</v>
      </c>
      <c r="L251" s="5">
        <v>17704.25</v>
      </c>
      <c r="O251"/>
    </row>
    <row r="252" spans="1:15" x14ac:dyDescent="0.3">
      <c r="A252" t="s">
        <v>253</v>
      </c>
      <c r="B252" s="3">
        <v>717</v>
      </c>
      <c r="C252" s="3">
        <v>606</v>
      </c>
      <c r="D252" s="3">
        <v>674</v>
      </c>
      <c r="E252" s="3">
        <v>491</v>
      </c>
      <c r="F252" s="3">
        <f t="shared" si="5"/>
        <v>622</v>
      </c>
      <c r="G252" t="s">
        <v>341</v>
      </c>
      <c r="J252" s="5" t="s">
        <v>253</v>
      </c>
      <c r="K252" s="5" t="s">
        <v>341</v>
      </c>
      <c r="L252" s="5">
        <v>622</v>
      </c>
      <c r="O252"/>
    </row>
    <row r="253" spans="1:15" x14ac:dyDescent="0.3">
      <c r="A253" t="s">
        <v>254</v>
      </c>
      <c r="B253" s="3">
        <v>18148</v>
      </c>
      <c r="C253" s="3">
        <v>18003</v>
      </c>
      <c r="D253" s="3">
        <v>18117</v>
      </c>
      <c r="E253" s="3">
        <v>18566</v>
      </c>
      <c r="F253" s="3">
        <f t="shared" si="5"/>
        <v>18208.5</v>
      </c>
      <c r="G253" t="s">
        <v>355</v>
      </c>
      <c r="J253" s="5" t="s">
        <v>254</v>
      </c>
      <c r="K253" s="5" t="s">
        <v>355</v>
      </c>
      <c r="L253" s="5">
        <v>18208.5</v>
      </c>
      <c r="O253"/>
    </row>
    <row r="254" spans="1:15" x14ac:dyDescent="0.3">
      <c r="A254" t="s">
        <v>255</v>
      </c>
      <c r="B254" s="3">
        <v>3460</v>
      </c>
      <c r="C254" s="3">
        <v>3706</v>
      </c>
      <c r="D254" s="3">
        <v>4381</v>
      </c>
      <c r="E254" s="3">
        <v>4302</v>
      </c>
      <c r="F254" s="3">
        <f t="shared" si="5"/>
        <v>3962.25</v>
      </c>
      <c r="G254" t="s">
        <v>323</v>
      </c>
      <c r="J254" s="5" t="s">
        <v>255</v>
      </c>
      <c r="K254" s="5" t="s">
        <v>323</v>
      </c>
      <c r="L254" s="5">
        <v>3962.25</v>
      </c>
      <c r="O254"/>
    </row>
    <row r="255" spans="1:15" x14ac:dyDescent="0.3">
      <c r="A255" t="s">
        <v>256</v>
      </c>
      <c r="B255" s="3">
        <v>0</v>
      </c>
      <c r="C255" s="3">
        <v>0</v>
      </c>
      <c r="D255" s="3">
        <v>0</v>
      </c>
      <c r="E255" s="3">
        <v>0</v>
      </c>
      <c r="F255" s="3">
        <f t="shared" si="5"/>
        <v>0</v>
      </c>
      <c r="G255" t="s">
        <v>329</v>
      </c>
      <c r="J255" s="5" t="s">
        <v>256</v>
      </c>
      <c r="K255" s="5" t="s">
        <v>329</v>
      </c>
      <c r="L255" s="5">
        <v>0</v>
      </c>
      <c r="O255"/>
    </row>
    <row r="256" spans="1:15" x14ac:dyDescent="0.3">
      <c r="A256" t="s">
        <v>257</v>
      </c>
      <c r="B256" s="3">
        <v>3896</v>
      </c>
      <c r="C256" s="3">
        <v>3847</v>
      </c>
      <c r="D256" s="3">
        <v>6085</v>
      </c>
      <c r="E256" s="3">
        <v>3970</v>
      </c>
      <c r="F256" s="3">
        <f t="shared" si="5"/>
        <v>4449.5</v>
      </c>
      <c r="G256" t="s">
        <v>335</v>
      </c>
      <c r="J256" s="5" t="s">
        <v>257</v>
      </c>
      <c r="K256" s="5" t="s">
        <v>335</v>
      </c>
      <c r="L256" s="5">
        <v>4449.5</v>
      </c>
      <c r="O256"/>
    </row>
    <row r="257" spans="1:15" x14ac:dyDescent="0.3">
      <c r="A257" t="s">
        <v>258</v>
      </c>
      <c r="B257" s="3">
        <v>0</v>
      </c>
      <c r="C257" s="3">
        <v>0</v>
      </c>
      <c r="D257" s="3">
        <v>0</v>
      </c>
      <c r="E257" s="3">
        <v>0</v>
      </c>
      <c r="F257" s="3">
        <f t="shared" si="5"/>
        <v>0</v>
      </c>
      <c r="G257" t="s">
        <v>310</v>
      </c>
      <c r="J257" s="5" t="s">
        <v>258</v>
      </c>
      <c r="K257" s="5" t="s">
        <v>310</v>
      </c>
      <c r="L257" s="5">
        <v>0</v>
      </c>
      <c r="O257"/>
    </row>
    <row r="258" spans="1:15" x14ac:dyDescent="0.3">
      <c r="A258" t="s">
        <v>259</v>
      </c>
      <c r="B258" s="3">
        <v>0</v>
      </c>
      <c r="C258" s="3">
        <v>0</v>
      </c>
      <c r="D258" s="3">
        <v>0</v>
      </c>
      <c r="E258" s="3">
        <v>0</v>
      </c>
      <c r="F258" s="3">
        <f t="shared" si="5"/>
        <v>0</v>
      </c>
      <c r="G258" t="s">
        <v>310</v>
      </c>
      <c r="J258" s="5" t="s">
        <v>259</v>
      </c>
      <c r="K258" s="5" t="s">
        <v>310</v>
      </c>
      <c r="L258" s="5">
        <v>0</v>
      </c>
      <c r="O258"/>
    </row>
    <row r="259" spans="1:15" x14ac:dyDescent="0.3">
      <c r="A259" t="s">
        <v>260</v>
      </c>
      <c r="B259" s="3">
        <v>0</v>
      </c>
      <c r="C259" s="3">
        <v>0</v>
      </c>
      <c r="D259" s="3">
        <v>0</v>
      </c>
      <c r="E259" s="3">
        <v>274</v>
      </c>
      <c r="F259" s="3">
        <f t="shared" si="5"/>
        <v>68.5</v>
      </c>
      <c r="G259" t="s">
        <v>337</v>
      </c>
      <c r="J259" s="5" t="s">
        <v>260</v>
      </c>
      <c r="K259" s="5" t="s">
        <v>337</v>
      </c>
      <c r="L259" s="5">
        <v>68.5</v>
      </c>
      <c r="O259"/>
    </row>
    <row r="260" spans="1:15" x14ac:dyDescent="0.3">
      <c r="A260" t="s">
        <v>261</v>
      </c>
      <c r="B260" s="3">
        <v>29677</v>
      </c>
      <c r="C260" s="3">
        <v>29378</v>
      </c>
      <c r="D260" s="3">
        <v>30882</v>
      </c>
      <c r="E260" s="3">
        <v>30178</v>
      </c>
      <c r="F260" s="3">
        <f t="shared" si="5"/>
        <v>30028.75</v>
      </c>
      <c r="G260" t="s">
        <v>337</v>
      </c>
      <c r="J260" s="5" t="s">
        <v>261</v>
      </c>
      <c r="K260" s="5" t="s">
        <v>337</v>
      </c>
      <c r="L260" s="5">
        <v>30028.75</v>
      </c>
      <c r="O260"/>
    </row>
    <row r="261" spans="1:15" x14ac:dyDescent="0.3">
      <c r="A261" t="s">
        <v>262</v>
      </c>
      <c r="B261" s="3">
        <v>0</v>
      </c>
      <c r="C261" s="3">
        <v>347</v>
      </c>
      <c r="D261" s="3">
        <v>390</v>
      </c>
      <c r="E261" s="3">
        <v>320</v>
      </c>
      <c r="F261" s="3">
        <f t="shared" ref="F261:F302" si="6">SUM(B261:E261)/4</f>
        <v>264.25</v>
      </c>
      <c r="G261" t="s">
        <v>340</v>
      </c>
      <c r="J261" s="5" t="s">
        <v>262</v>
      </c>
      <c r="K261" s="5" t="s">
        <v>340</v>
      </c>
      <c r="L261" s="5">
        <v>264.25</v>
      </c>
      <c r="O261"/>
    </row>
    <row r="262" spans="1:15" x14ac:dyDescent="0.3">
      <c r="A262" t="s">
        <v>263</v>
      </c>
      <c r="B262" s="3">
        <v>508</v>
      </c>
      <c r="C262" s="3">
        <v>525</v>
      </c>
      <c r="D262" s="3">
        <v>542</v>
      </c>
      <c r="E262" s="3">
        <v>567</v>
      </c>
      <c r="F262" s="3">
        <f t="shared" si="6"/>
        <v>535.5</v>
      </c>
      <c r="G262" t="s">
        <v>356</v>
      </c>
      <c r="J262" s="5" t="s">
        <v>263</v>
      </c>
      <c r="K262" s="5" t="s">
        <v>356</v>
      </c>
      <c r="L262" s="5">
        <v>535.5</v>
      </c>
      <c r="O262"/>
    </row>
    <row r="263" spans="1:15" x14ac:dyDescent="0.3">
      <c r="A263" t="s">
        <v>264</v>
      </c>
      <c r="B263" s="3">
        <v>51163</v>
      </c>
      <c r="C263" s="3">
        <v>49002</v>
      </c>
      <c r="D263" s="3">
        <v>46047</v>
      </c>
      <c r="E263" s="3">
        <v>46929</v>
      </c>
      <c r="F263" s="3">
        <f t="shared" si="6"/>
        <v>48285.25</v>
      </c>
      <c r="G263" t="s">
        <v>339</v>
      </c>
      <c r="J263" s="5" t="s">
        <v>264</v>
      </c>
      <c r="K263" s="5" t="s">
        <v>339</v>
      </c>
      <c r="L263" s="5">
        <v>48285.25</v>
      </c>
      <c r="O263"/>
    </row>
    <row r="264" spans="1:15" x14ac:dyDescent="0.3">
      <c r="A264" t="s">
        <v>265</v>
      </c>
      <c r="B264" s="3">
        <v>291768</v>
      </c>
      <c r="C264" s="3">
        <v>291371</v>
      </c>
      <c r="D264" s="3">
        <v>293348</v>
      </c>
      <c r="E264" s="3">
        <v>291767</v>
      </c>
      <c r="F264" s="3">
        <f t="shared" si="6"/>
        <v>292063.5</v>
      </c>
      <c r="G264" t="s">
        <v>357</v>
      </c>
      <c r="J264" s="5" t="s">
        <v>265</v>
      </c>
      <c r="K264" s="5" t="s">
        <v>357</v>
      </c>
      <c r="L264" s="5">
        <v>292063.5</v>
      </c>
      <c r="O264"/>
    </row>
    <row r="265" spans="1:15" x14ac:dyDescent="0.3">
      <c r="A265" t="s">
        <v>266</v>
      </c>
      <c r="B265" s="3">
        <v>1999</v>
      </c>
      <c r="C265" s="3">
        <v>1557</v>
      </c>
      <c r="D265" s="3">
        <v>1729</v>
      </c>
      <c r="E265" s="3">
        <v>1534</v>
      </c>
      <c r="F265" s="3">
        <f t="shared" si="6"/>
        <v>1704.75</v>
      </c>
      <c r="G265" t="s">
        <v>308</v>
      </c>
      <c r="J265" s="5" t="s">
        <v>266</v>
      </c>
      <c r="K265" s="5" t="s">
        <v>308</v>
      </c>
      <c r="L265" s="5">
        <v>1704.75</v>
      </c>
      <c r="O265"/>
    </row>
    <row r="266" spans="1:15" x14ac:dyDescent="0.3">
      <c r="A266" t="s">
        <v>267</v>
      </c>
      <c r="B266" s="3">
        <v>498</v>
      </c>
      <c r="C266" s="3">
        <v>501</v>
      </c>
      <c r="D266" s="3">
        <v>552</v>
      </c>
      <c r="E266" s="3">
        <v>579</v>
      </c>
      <c r="F266" s="3">
        <f t="shared" si="6"/>
        <v>532.5</v>
      </c>
      <c r="G266" t="s">
        <v>316</v>
      </c>
      <c r="J266" s="5" t="s">
        <v>267</v>
      </c>
      <c r="K266" s="5" t="s">
        <v>316</v>
      </c>
      <c r="L266" s="5">
        <v>532.5</v>
      </c>
      <c r="O266"/>
    </row>
    <row r="267" spans="1:15" x14ac:dyDescent="0.3">
      <c r="A267" t="s">
        <v>268</v>
      </c>
      <c r="B267" s="3">
        <v>1476</v>
      </c>
      <c r="C267" s="3">
        <v>1733</v>
      </c>
      <c r="D267" s="3">
        <v>3074</v>
      </c>
      <c r="E267" s="3">
        <v>2295</v>
      </c>
      <c r="F267" s="3">
        <f t="shared" si="6"/>
        <v>2144.5</v>
      </c>
      <c r="G267" t="s">
        <v>324</v>
      </c>
      <c r="J267" s="5" t="s">
        <v>268</v>
      </c>
      <c r="K267" s="5" t="s">
        <v>324</v>
      </c>
      <c r="L267" s="5">
        <v>2144.5</v>
      </c>
      <c r="O267"/>
    </row>
    <row r="268" spans="1:15" x14ac:dyDescent="0.3">
      <c r="A268" t="s">
        <v>269</v>
      </c>
      <c r="B268" s="3">
        <v>16088.000000000002</v>
      </c>
      <c r="C268" s="3">
        <v>15315</v>
      </c>
      <c r="D268" s="3">
        <v>15221</v>
      </c>
      <c r="E268" s="3">
        <v>15240</v>
      </c>
      <c r="F268" s="3">
        <f t="shared" si="6"/>
        <v>15466</v>
      </c>
      <c r="G268" t="s">
        <v>329</v>
      </c>
      <c r="J268" s="5" t="s">
        <v>269</v>
      </c>
      <c r="K268" s="5" t="s">
        <v>329</v>
      </c>
      <c r="L268" s="5">
        <v>15466</v>
      </c>
      <c r="O268"/>
    </row>
    <row r="269" spans="1:15" x14ac:dyDescent="0.3">
      <c r="A269" t="s">
        <v>270</v>
      </c>
      <c r="B269" s="3">
        <v>6510</v>
      </c>
      <c r="C269" s="3">
        <v>5259</v>
      </c>
      <c r="D269" s="3">
        <v>5196</v>
      </c>
      <c r="E269" s="3">
        <v>4973</v>
      </c>
      <c r="F269" s="3">
        <f t="shared" si="6"/>
        <v>5484.5</v>
      </c>
      <c r="G269" t="s">
        <v>332</v>
      </c>
      <c r="J269" s="5" t="s">
        <v>270</v>
      </c>
      <c r="K269" s="5" t="s">
        <v>332</v>
      </c>
      <c r="L269" s="5">
        <v>5484.5</v>
      </c>
      <c r="O269"/>
    </row>
    <row r="270" spans="1:15" x14ac:dyDescent="0.3">
      <c r="A270" t="s">
        <v>271</v>
      </c>
      <c r="B270" s="3">
        <v>0</v>
      </c>
      <c r="C270" s="3">
        <v>0</v>
      </c>
      <c r="D270" s="3">
        <v>0</v>
      </c>
      <c r="E270" s="3">
        <v>0</v>
      </c>
      <c r="F270" s="3">
        <f t="shared" si="6"/>
        <v>0</v>
      </c>
      <c r="G270" t="s">
        <v>310</v>
      </c>
      <c r="J270" s="5" t="s">
        <v>271</v>
      </c>
      <c r="K270" s="5" t="s">
        <v>310</v>
      </c>
      <c r="L270" s="5">
        <v>0</v>
      </c>
      <c r="O270"/>
    </row>
    <row r="271" spans="1:15" x14ac:dyDescent="0.3">
      <c r="A271" t="s">
        <v>272</v>
      </c>
      <c r="B271" s="3">
        <v>1312</v>
      </c>
      <c r="C271" s="3">
        <v>1348</v>
      </c>
      <c r="D271" s="3">
        <v>1317</v>
      </c>
      <c r="E271" s="3">
        <v>1285</v>
      </c>
      <c r="F271" s="3">
        <f t="shared" si="6"/>
        <v>1315.5</v>
      </c>
      <c r="G271" t="s">
        <v>331</v>
      </c>
      <c r="J271" s="5" t="s">
        <v>272</v>
      </c>
      <c r="K271" s="5" t="s">
        <v>331</v>
      </c>
      <c r="L271" s="5">
        <v>1315.5</v>
      </c>
      <c r="O271"/>
    </row>
    <row r="272" spans="1:15" x14ac:dyDescent="0.3">
      <c r="A272" t="s">
        <v>273</v>
      </c>
      <c r="B272" s="3">
        <v>441</v>
      </c>
      <c r="C272" s="3">
        <v>396</v>
      </c>
      <c r="D272" s="3">
        <v>502</v>
      </c>
      <c r="E272" s="3">
        <v>491</v>
      </c>
      <c r="F272" s="3">
        <f t="shared" si="6"/>
        <v>457.5</v>
      </c>
      <c r="G272" t="s">
        <v>316</v>
      </c>
      <c r="J272" s="5" t="s">
        <v>273</v>
      </c>
      <c r="K272" s="5" t="s">
        <v>316</v>
      </c>
      <c r="L272" s="5">
        <v>457.5</v>
      </c>
      <c r="O272"/>
    </row>
    <row r="273" spans="1:15" x14ac:dyDescent="0.3">
      <c r="A273" t="s">
        <v>274</v>
      </c>
      <c r="B273" s="3">
        <v>18794</v>
      </c>
      <c r="C273" s="3">
        <v>17276</v>
      </c>
      <c r="D273" s="3">
        <v>17170</v>
      </c>
      <c r="E273" s="3">
        <v>15856</v>
      </c>
      <c r="F273" s="3">
        <f t="shared" si="6"/>
        <v>17274</v>
      </c>
      <c r="G273" t="s">
        <v>310</v>
      </c>
      <c r="J273" s="5" t="s">
        <v>274</v>
      </c>
      <c r="K273" s="5" t="s">
        <v>310</v>
      </c>
      <c r="L273" s="5">
        <v>17274</v>
      </c>
      <c r="O273"/>
    </row>
    <row r="274" spans="1:15" x14ac:dyDescent="0.3">
      <c r="A274" t="s">
        <v>275</v>
      </c>
      <c r="B274" s="3">
        <v>0</v>
      </c>
      <c r="C274" s="3">
        <v>0</v>
      </c>
      <c r="D274" s="3">
        <v>0</v>
      </c>
      <c r="E274" s="3">
        <v>0</v>
      </c>
      <c r="F274" s="3">
        <f t="shared" si="6"/>
        <v>0</v>
      </c>
      <c r="G274" t="s">
        <v>314</v>
      </c>
      <c r="J274" s="5" t="s">
        <v>275</v>
      </c>
      <c r="K274" s="5" t="s">
        <v>314</v>
      </c>
      <c r="L274" s="5">
        <v>0</v>
      </c>
      <c r="O274"/>
    </row>
    <row r="275" spans="1:15" x14ac:dyDescent="0.3">
      <c r="A275" t="s">
        <v>276</v>
      </c>
      <c r="B275" s="3">
        <v>16667</v>
      </c>
      <c r="C275" s="3">
        <v>17174</v>
      </c>
      <c r="D275" s="3">
        <v>24229</v>
      </c>
      <c r="E275" s="3">
        <v>20300</v>
      </c>
      <c r="F275" s="3">
        <f t="shared" si="6"/>
        <v>19592.5</v>
      </c>
      <c r="G275" t="s">
        <v>322</v>
      </c>
      <c r="J275" s="5" t="s">
        <v>276</v>
      </c>
      <c r="K275" s="5" t="s">
        <v>322</v>
      </c>
      <c r="L275" s="5">
        <v>19592.5</v>
      </c>
      <c r="O275"/>
    </row>
    <row r="276" spans="1:15" x14ac:dyDescent="0.3">
      <c r="A276" t="s">
        <v>277</v>
      </c>
      <c r="B276" s="3">
        <v>1</v>
      </c>
      <c r="C276" s="3">
        <v>87</v>
      </c>
      <c r="D276" s="3">
        <v>48</v>
      </c>
      <c r="E276" s="3">
        <v>1</v>
      </c>
      <c r="F276" s="3">
        <f t="shared" si="6"/>
        <v>34.25</v>
      </c>
      <c r="G276" t="s">
        <v>330</v>
      </c>
      <c r="J276" s="5" t="s">
        <v>277</v>
      </c>
      <c r="K276" s="5" t="s">
        <v>330</v>
      </c>
      <c r="L276" s="5">
        <v>34.25</v>
      </c>
      <c r="O276"/>
    </row>
    <row r="277" spans="1:15" x14ac:dyDescent="0.3">
      <c r="A277" t="s">
        <v>278</v>
      </c>
      <c r="B277" s="3">
        <v>38741</v>
      </c>
      <c r="C277" s="3">
        <v>39572</v>
      </c>
      <c r="D277" s="3">
        <v>38333</v>
      </c>
      <c r="E277" s="3">
        <v>40543</v>
      </c>
      <c r="F277" s="3">
        <f t="shared" si="6"/>
        <v>39297.25</v>
      </c>
      <c r="G277" t="s">
        <v>358</v>
      </c>
      <c r="J277" s="5" t="s">
        <v>278</v>
      </c>
      <c r="K277" s="5" t="s">
        <v>358</v>
      </c>
      <c r="L277" s="5">
        <v>39297.25</v>
      </c>
      <c r="O277"/>
    </row>
    <row r="278" spans="1:15" x14ac:dyDescent="0.3">
      <c r="A278" t="s">
        <v>279</v>
      </c>
      <c r="B278" s="3">
        <v>159</v>
      </c>
      <c r="C278" s="3">
        <v>146</v>
      </c>
      <c r="D278" s="3">
        <v>158</v>
      </c>
      <c r="E278" s="3">
        <v>178</v>
      </c>
      <c r="F278" s="3">
        <f t="shared" si="6"/>
        <v>160.25</v>
      </c>
      <c r="G278" t="s">
        <v>330</v>
      </c>
      <c r="J278" s="5" t="s">
        <v>279</v>
      </c>
      <c r="K278" s="5" t="s">
        <v>330</v>
      </c>
      <c r="L278" s="5">
        <v>160.25</v>
      </c>
      <c r="O278"/>
    </row>
    <row r="279" spans="1:15" x14ac:dyDescent="0.3">
      <c r="A279" t="s">
        <v>280</v>
      </c>
      <c r="B279" s="3">
        <v>15377</v>
      </c>
      <c r="C279" s="3">
        <v>15878</v>
      </c>
      <c r="D279" s="3">
        <v>18925</v>
      </c>
      <c r="E279" s="3">
        <v>23452</v>
      </c>
      <c r="F279" s="3">
        <f t="shared" si="6"/>
        <v>18408</v>
      </c>
      <c r="G279" t="s">
        <v>322</v>
      </c>
      <c r="J279" s="5" t="s">
        <v>280</v>
      </c>
      <c r="K279" s="5" t="s">
        <v>322</v>
      </c>
      <c r="L279" s="5">
        <v>18408</v>
      </c>
      <c r="O279"/>
    </row>
    <row r="280" spans="1:15" x14ac:dyDescent="0.3">
      <c r="A280" t="s">
        <v>281</v>
      </c>
      <c r="B280" s="3">
        <v>27355</v>
      </c>
      <c r="C280" s="3">
        <v>27320</v>
      </c>
      <c r="D280" s="3">
        <v>25300</v>
      </c>
      <c r="E280" s="3">
        <v>26336</v>
      </c>
      <c r="F280" s="3">
        <f t="shared" si="6"/>
        <v>26577.75</v>
      </c>
      <c r="G280" t="s">
        <v>329</v>
      </c>
      <c r="J280" s="5" t="s">
        <v>281</v>
      </c>
      <c r="K280" s="5" t="s">
        <v>329</v>
      </c>
      <c r="L280" s="5">
        <v>26577.75</v>
      </c>
      <c r="O280"/>
    </row>
    <row r="281" spans="1:15" x14ac:dyDescent="0.3">
      <c r="A281" t="s">
        <v>282</v>
      </c>
      <c r="B281" s="3">
        <v>46419</v>
      </c>
      <c r="C281" s="3">
        <v>42597</v>
      </c>
      <c r="D281" s="3">
        <v>41521</v>
      </c>
      <c r="E281" s="3">
        <v>42650</v>
      </c>
      <c r="F281" s="3">
        <f t="shared" si="6"/>
        <v>43296.75</v>
      </c>
      <c r="G281" t="s">
        <v>310</v>
      </c>
      <c r="J281" s="5" t="s">
        <v>282</v>
      </c>
      <c r="K281" s="5" t="s">
        <v>310</v>
      </c>
      <c r="L281" s="5">
        <v>43296.75</v>
      </c>
      <c r="O281"/>
    </row>
    <row r="282" spans="1:15" x14ac:dyDescent="0.3">
      <c r="A282" t="s">
        <v>283</v>
      </c>
      <c r="B282" s="3">
        <v>0</v>
      </c>
      <c r="C282" s="3">
        <v>0</v>
      </c>
      <c r="D282" s="3">
        <v>0</v>
      </c>
      <c r="E282" s="3">
        <v>0</v>
      </c>
      <c r="F282" s="3">
        <f t="shared" si="6"/>
        <v>0</v>
      </c>
      <c r="G282" t="s">
        <v>311</v>
      </c>
      <c r="J282" s="5" t="s">
        <v>283</v>
      </c>
      <c r="K282" s="5" t="s">
        <v>311</v>
      </c>
      <c r="L282" s="5">
        <v>0</v>
      </c>
      <c r="O282"/>
    </row>
    <row r="283" spans="1:15" x14ac:dyDescent="0.3">
      <c r="A283" t="s">
        <v>284</v>
      </c>
      <c r="B283" s="3">
        <v>6959</v>
      </c>
      <c r="C283" s="3">
        <v>6668</v>
      </c>
      <c r="D283" s="3">
        <v>6431</v>
      </c>
      <c r="E283" s="3">
        <v>6266</v>
      </c>
      <c r="F283" s="3">
        <f t="shared" si="6"/>
        <v>6581</v>
      </c>
      <c r="G283" t="s">
        <v>359</v>
      </c>
      <c r="J283" s="5" t="s">
        <v>284</v>
      </c>
      <c r="K283" s="5" t="s">
        <v>359</v>
      </c>
      <c r="L283" s="5">
        <v>6581</v>
      </c>
      <c r="O283"/>
    </row>
    <row r="284" spans="1:15" x14ac:dyDescent="0.3">
      <c r="A284" t="s">
        <v>285</v>
      </c>
      <c r="B284" s="3">
        <v>18189</v>
      </c>
      <c r="C284" s="3">
        <v>16524</v>
      </c>
      <c r="D284" s="3">
        <v>17730</v>
      </c>
      <c r="E284" s="3">
        <v>17325</v>
      </c>
      <c r="F284" s="3">
        <f t="shared" si="6"/>
        <v>17442</v>
      </c>
      <c r="G284" t="s">
        <v>322</v>
      </c>
      <c r="J284" s="5" t="s">
        <v>285</v>
      </c>
      <c r="K284" s="5" t="s">
        <v>322</v>
      </c>
      <c r="L284" s="5">
        <v>17442</v>
      </c>
      <c r="O284"/>
    </row>
    <row r="285" spans="1:15" x14ac:dyDescent="0.3">
      <c r="A285" t="s">
        <v>286</v>
      </c>
      <c r="B285" s="3">
        <v>80</v>
      </c>
      <c r="C285" s="3">
        <v>80</v>
      </c>
      <c r="D285" s="3">
        <v>90</v>
      </c>
      <c r="E285" s="3">
        <v>90</v>
      </c>
      <c r="F285" s="3">
        <f t="shared" si="6"/>
        <v>85</v>
      </c>
      <c r="G285" t="s">
        <v>311</v>
      </c>
      <c r="J285" s="5" t="s">
        <v>286</v>
      </c>
      <c r="K285" s="5" t="s">
        <v>311</v>
      </c>
      <c r="L285" s="5">
        <v>85</v>
      </c>
      <c r="O285"/>
    </row>
    <row r="286" spans="1:15" x14ac:dyDescent="0.3">
      <c r="A286" t="s">
        <v>287</v>
      </c>
      <c r="B286" s="3">
        <v>0</v>
      </c>
      <c r="C286" s="3">
        <v>0</v>
      </c>
      <c r="D286" s="3">
        <v>0</v>
      </c>
      <c r="E286" s="3">
        <v>0</v>
      </c>
      <c r="F286" s="3">
        <f t="shared" si="6"/>
        <v>0</v>
      </c>
      <c r="G286" t="s">
        <v>326</v>
      </c>
      <c r="J286" s="5" t="s">
        <v>287</v>
      </c>
      <c r="K286" s="5" t="s">
        <v>326</v>
      </c>
      <c r="L286" s="5">
        <v>0</v>
      </c>
      <c r="O286"/>
    </row>
    <row r="287" spans="1:15" x14ac:dyDescent="0.3">
      <c r="A287" t="s">
        <v>288</v>
      </c>
      <c r="B287" s="3">
        <v>5629</v>
      </c>
      <c r="C287" s="3">
        <v>5246</v>
      </c>
      <c r="D287" s="3">
        <v>4722</v>
      </c>
      <c r="E287" s="3">
        <v>6271</v>
      </c>
      <c r="F287" s="3">
        <f t="shared" si="6"/>
        <v>5467</v>
      </c>
      <c r="G287" t="s">
        <v>314</v>
      </c>
      <c r="J287" s="5" t="s">
        <v>288</v>
      </c>
      <c r="K287" s="5" t="s">
        <v>314</v>
      </c>
      <c r="L287" s="5">
        <v>5467</v>
      </c>
      <c r="O287"/>
    </row>
    <row r="288" spans="1:15" x14ac:dyDescent="0.3">
      <c r="A288" t="s">
        <v>289</v>
      </c>
      <c r="B288" s="3">
        <v>6093</v>
      </c>
      <c r="C288" s="3">
        <v>5471</v>
      </c>
      <c r="D288" s="3">
        <v>5664</v>
      </c>
      <c r="E288" s="3">
        <v>5763</v>
      </c>
      <c r="F288" s="3">
        <f t="shared" si="6"/>
        <v>5747.75</v>
      </c>
      <c r="G288" t="s">
        <v>314</v>
      </c>
      <c r="J288" s="5" t="s">
        <v>289</v>
      </c>
      <c r="K288" s="5" t="s">
        <v>314</v>
      </c>
      <c r="L288" s="5">
        <v>5747.75</v>
      </c>
      <c r="O288"/>
    </row>
    <row r="289" spans="1:15" x14ac:dyDescent="0.3">
      <c r="A289" t="s">
        <v>290</v>
      </c>
      <c r="B289" s="3">
        <v>0</v>
      </c>
      <c r="C289" s="3">
        <v>0</v>
      </c>
      <c r="D289" s="3">
        <v>4669</v>
      </c>
      <c r="E289" s="3">
        <v>4493</v>
      </c>
      <c r="F289" s="3">
        <f t="shared" si="6"/>
        <v>2290.5</v>
      </c>
      <c r="G289" t="s">
        <v>351</v>
      </c>
      <c r="J289" s="5" t="s">
        <v>290</v>
      </c>
      <c r="K289" s="5" t="s">
        <v>351</v>
      </c>
      <c r="L289" s="5">
        <v>2290.5</v>
      </c>
      <c r="O289"/>
    </row>
    <row r="290" spans="1:15" x14ac:dyDescent="0.3">
      <c r="A290" t="s">
        <v>291</v>
      </c>
      <c r="B290" s="3">
        <v>10598</v>
      </c>
      <c r="C290" s="3">
        <v>10633</v>
      </c>
      <c r="D290" s="3">
        <v>9760</v>
      </c>
      <c r="E290" s="3">
        <v>9742</v>
      </c>
      <c r="F290" s="3">
        <f t="shared" si="6"/>
        <v>10183.25</v>
      </c>
      <c r="G290" t="s">
        <v>360</v>
      </c>
      <c r="J290" s="5" t="s">
        <v>291</v>
      </c>
      <c r="K290" s="5" t="s">
        <v>360</v>
      </c>
      <c r="L290" s="5">
        <v>10183.25</v>
      </c>
      <c r="O290"/>
    </row>
    <row r="291" spans="1:15" x14ac:dyDescent="0.3">
      <c r="A291" t="s">
        <v>292</v>
      </c>
      <c r="B291" s="3">
        <v>0</v>
      </c>
      <c r="C291" s="3">
        <v>0</v>
      </c>
      <c r="D291" s="3">
        <v>0</v>
      </c>
      <c r="E291" s="3">
        <v>4804</v>
      </c>
      <c r="F291" s="3">
        <f t="shared" si="6"/>
        <v>1201</v>
      </c>
      <c r="G291" t="s">
        <v>337</v>
      </c>
      <c r="J291" s="5" t="s">
        <v>292</v>
      </c>
      <c r="K291" s="5" t="s">
        <v>337</v>
      </c>
      <c r="L291" s="5">
        <v>1201</v>
      </c>
      <c r="O291"/>
    </row>
    <row r="292" spans="1:15" x14ac:dyDescent="0.3">
      <c r="A292" t="s">
        <v>293</v>
      </c>
      <c r="B292" s="3">
        <v>38307</v>
      </c>
      <c r="C292" s="3">
        <v>35099</v>
      </c>
      <c r="D292" s="3">
        <v>35992</v>
      </c>
      <c r="E292" s="3">
        <v>34375</v>
      </c>
      <c r="F292" s="3">
        <f t="shared" si="6"/>
        <v>35943.25</v>
      </c>
      <c r="G292" t="s">
        <v>310</v>
      </c>
      <c r="J292" s="5" t="s">
        <v>293</v>
      </c>
      <c r="K292" s="5" t="s">
        <v>310</v>
      </c>
      <c r="L292" s="5">
        <v>35943.25</v>
      </c>
      <c r="O292"/>
    </row>
    <row r="293" spans="1:15" x14ac:dyDescent="0.3">
      <c r="A293" t="s">
        <v>294</v>
      </c>
      <c r="B293" s="3">
        <v>25549</v>
      </c>
      <c r="C293" s="3">
        <v>24148</v>
      </c>
      <c r="D293" s="3">
        <v>25977</v>
      </c>
      <c r="E293" s="3">
        <v>21992</v>
      </c>
      <c r="F293" s="3">
        <f t="shared" si="6"/>
        <v>24416.5</v>
      </c>
      <c r="G293" t="s">
        <v>335</v>
      </c>
      <c r="J293" s="5" t="s">
        <v>294</v>
      </c>
      <c r="K293" s="5" t="s">
        <v>335</v>
      </c>
      <c r="L293" s="5">
        <v>24416.5</v>
      </c>
      <c r="O293"/>
    </row>
    <row r="294" spans="1:15" x14ac:dyDescent="0.3">
      <c r="A294" t="s">
        <v>295</v>
      </c>
      <c r="B294" s="3">
        <v>0</v>
      </c>
      <c r="C294" s="3">
        <v>0</v>
      </c>
      <c r="D294" s="3">
        <v>0</v>
      </c>
      <c r="E294" s="3">
        <v>1060</v>
      </c>
      <c r="F294" s="3">
        <f t="shared" si="6"/>
        <v>265</v>
      </c>
      <c r="G294" t="s">
        <v>330</v>
      </c>
      <c r="J294" s="5" t="s">
        <v>295</v>
      </c>
      <c r="K294" s="5" t="s">
        <v>330</v>
      </c>
      <c r="L294" s="5">
        <v>265</v>
      </c>
      <c r="O294"/>
    </row>
    <row r="295" spans="1:15" x14ac:dyDescent="0.3">
      <c r="A295" t="s">
        <v>296</v>
      </c>
      <c r="B295" s="3">
        <v>0</v>
      </c>
      <c r="C295" s="3">
        <v>0</v>
      </c>
      <c r="D295" s="3">
        <v>0</v>
      </c>
      <c r="E295" s="3">
        <v>0</v>
      </c>
      <c r="F295" s="3">
        <f t="shared" si="6"/>
        <v>0</v>
      </c>
      <c r="G295" t="s">
        <v>310</v>
      </c>
      <c r="J295" s="5" t="s">
        <v>296</v>
      </c>
      <c r="K295" s="5" t="s">
        <v>310</v>
      </c>
      <c r="L295" s="5">
        <v>0</v>
      </c>
      <c r="O295"/>
    </row>
    <row r="296" spans="1:15" x14ac:dyDescent="0.3">
      <c r="A296" t="s">
        <v>297</v>
      </c>
      <c r="B296" s="3">
        <v>97</v>
      </c>
      <c r="C296" s="3">
        <v>0</v>
      </c>
      <c r="D296" s="3">
        <v>0</v>
      </c>
      <c r="E296" s="3">
        <v>0</v>
      </c>
      <c r="F296" s="3">
        <f t="shared" si="6"/>
        <v>24.25</v>
      </c>
      <c r="G296" t="s">
        <v>316</v>
      </c>
      <c r="J296" s="5" t="s">
        <v>297</v>
      </c>
      <c r="K296" s="5" t="s">
        <v>316</v>
      </c>
      <c r="L296" s="5">
        <v>24.25</v>
      </c>
      <c r="O296"/>
    </row>
    <row r="297" spans="1:15" x14ac:dyDescent="0.3">
      <c r="A297" t="s">
        <v>298</v>
      </c>
      <c r="B297" s="3">
        <v>5920</v>
      </c>
      <c r="C297" s="3">
        <v>5800</v>
      </c>
      <c r="D297" s="3">
        <v>5194</v>
      </c>
      <c r="E297" s="3">
        <v>0</v>
      </c>
      <c r="F297" s="3">
        <f t="shared" si="6"/>
        <v>4228.5</v>
      </c>
      <c r="G297" t="s">
        <v>324</v>
      </c>
      <c r="J297" s="5" t="s">
        <v>298</v>
      </c>
      <c r="K297" s="5" t="s">
        <v>324</v>
      </c>
      <c r="L297" s="5">
        <v>4228.5</v>
      </c>
      <c r="O297"/>
    </row>
    <row r="298" spans="1:15" x14ac:dyDescent="0.3">
      <c r="A298" t="s">
        <v>299</v>
      </c>
      <c r="B298" s="3">
        <v>2535</v>
      </c>
      <c r="C298" s="3">
        <v>1191</v>
      </c>
      <c r="D298" s="3">
        <v>2516</v>
      </c>
      <c r="E298" s="3">
        <v>2076</v>
      </c>
      <c r="F298" s="3">
        <f t="shared" si="6"/>
        <v>2079.5</v>
      </c>
      <c r="G298" t="s">
        <v>324</v>
      </c>
      <c r="J298" s="5" t="s">
        <v>299</v>
      </c>
      <c r="K298" s="5" t="s">
        <v>324</v>
      </c>
      <c r="L298" s="5">
        <v>2079.5</v>
      </c>
      <c r="O298"/>
    </row>
    <row r="299" spans="1:15" x14ac:dyDescent="0.3">
      <c r="A299" t="s">
        <v>300</v>
      </c>
      <c r="B299" s="3">
        <v>46994</v>
      </c>
      <c r="C299" s="3">
        <v>44118</v>
      </c>
      <c r="D299" s="3">
        <v>45318</v>
      </c>
      <c r="E299" s="3">
        <v>43848</v>
      </c>
      <c r="F299" s="3">
        <f t="shared" si="6"/>
        <v>45069.5</v>
      </c>
      <c r="G299" t="s">
        <v>335</v>
      </c>
      <c r="J299" s="5" t="s">
        <v>300</v>
      </c>
      <c r="K299" s="5" t="s">
        <v>335</v>
      </c>
      <c r="L299" s="5">
        <v>45069.5</v>
      </c>
      <c r="O299"/>
    </row>
    <row r="300" spans="1:15" x14ac:dyDescent="0.3">
      <c r="A300" t="s">
        <v>301</v>
      </c>
      <c r="B300" s="3">
        <v>2524</v>
      </c>
      <c r="C300" s="3">
        <v>2443</v>
      </c>
      <c r="D300" s="3">
        <v>2447</v>
      </c>
      <c r="E300" s="3">
        <v>2393</v>
      </c>
      <c r="F300" s="3">
        <f t="shared" si="6"/>
        <v>2451.75</v>
      </c>
      <c r="G300" t="s">
        <v>322</v>
      </c>
      <c r="J300" s="5" t="s">
        <v>301</v>
      </c>
      <c r="K300" s="5" t="s">
        <v>322</v>
      </c>
      <c r="L300" s="5">
        <v>2451.75</v>
      </c>
      <c r="O300"/>
    </row>
    <row r="301" spans="1:15" x14ac:dyDescent="0.3">
      <c r="A301" t="s">
        <v>302</v>
      </c>
      <c r="B301" s="3">
        <v>490</v>
      </c>
      <c r="C301" s="3">
        <v>507</v>
      </c>
      <c r="D301" s="3">
        <v>419</v>
      </c>
      <c r="E301" s="3">
        <v>449</v>
      </c>
      <c r="F301" s="3">
        <f t="shared" si="6"/>
        <v>466.25</v>
      </c>
      <c r="G301" t="s">
        <v>316</v>
      </c>
      <c r="J301" s="5" t="s">
        <v>302</v>
      </c>
      <c r="K301" s="5" t="s">
        <v>316</v>
      </c>
      <c r="L301" s="5">
        <v>466.25</v>
      </c>
      <c r="O301"/>
    </row>
    <row r="302" spans="1:15" x14ac:dyDescent="0.3">
      <c r="A302" t="s">
        <v>303</v>
      </c>
      <c r="B302" s="3">
        <v>522</v>
      </c>
      <c r="C302" s="3">
        <v>484</v>
      </c>
      <c r="D302" s="3">
        <v>440</v>
      </c>
      <c r="E302" s="3">
        <v>465</v>
      </c>
      <c r="F302" s="3">
        <f t="shared" si="6"/>
        <v>477.75</v>
      </c>
      <c r="G302" t="s">
        <v>316</v>
      </c>
      <c r="J302" s="5" t="s">
        <v>303</v>
      </c>
      <c r="K302" s="5" t="s">
        <v>316</v>
      </c>
      <c r="L302" s="5">
        <v>477.75</v>
      </c>
      <c r="O302"/>
    </row>
    <row r="303" spans="1:15" x14ac:dyDescent="0.3">
      <c r="J303" s="5" t="s">
        <v>362</v>
      </c>
      <c r="K303" s="5"/>
      <c r="L303" s="5">
        <v>4383041</v>
      </c>
      <c r="O303"/>
    </row>
    <row r="304" spans="1:15" x14ac:dyDescent="0.3">
      <c r="B304" s="3">
        <f t="shared" ref="B304:E304" si="7">SUM(B4:B302)</f>
        <v>4389180</v>
      </c>
      <c r="C304" s="3">
        <f t="shared" si="7"/>
        <v>4274437</v>
      </c>
      <c r="D304" s="3">
        <f t="shared" si="7"/>
        <v>4321582</v>
      </c>
      <c r="E304" s="3">
        <f t="shared" si="7"/>
        <v>4546965</v>
      </c>
      <c r="F304" s="3">
        <f t="shared" ref="F304" si="8">SUM(F4:F302)</f>
        <v>4383041</v>
      </c>
      <c r="J304"/>
      <c r="K304"/>
      <c r="L304"/>
      <c r="O304"/>
    </row>
    <row r="305" spans="1:15" x14ac:dyDescent="0.3">
      <c r="A305" s="1" t="s">
        <v>304</v>
      </c>
      <c r="B305" s="2">
        <f t="shared" ref="B305:E305" si="9">(B304*2)/1000</f>
        <v>8778.36</v>
      </c>
      <c r="C305" s="2">
        <f t="shared" si="9"/>
        <v>8548.8739999999998</v>
      </c>
      <c r="D305" s="2">
        <f t="shared" si="9"/>
        <v>8643.1640000000007</v>
      </c>
      <c r="E305" s="2">
        <f t="shared" si="9"/>
        <v>9093.93</v>
      </c>
      <c r="F305" s="29">
        <f t="shared" ref="F305" si="10">(F304*2)/1000</f>
        <v>8766.0820000000003</v>
      </c>
      <c r="J305"/>
      <c r="K305"/>
      <c r="L305"/>
      <c r="O305"/>
    </row>
    <row r="306" spans="1:15" x14ac:dyDescent="0.3">
      <c r="J306"/>
      <c r="K306"/>
      <c r="L306"/>
      <c r="O306"/>
    </row>
    <row r="307" spans="1:15" x14ac:dyDescent="0.3">
      <c r="A307" s="1" t="s">
        <v>305</v>
      </c>
      <c r="B307" s="4" t="e">
        <f>(B304-#REF!)/B304</f>
        <v>#REF!</v>
      </c>
      <c r="C307" s="4" t="e">
        <f>(C304-#REF!)/C304</f>
        <v>#REF!</v>
      </c>
      <c r="D307" s="4" t="e">
        <f>(D304-#REF!)/D304</f>
        <v>#REF!</v>
      </c>
      <c r="E307" s="4" t="e">
        <f>(E304-#REF!)/E304</f>
        <v>#REF!</v>
      </c>
      <c r="F307" s="4"/>
      <c r="J307"/>
      <c r="K307"/>
      <c r="L307"/>
      <c r="O307"/>
    </row>
    <row r="308" spans="1:15" x14ac:dyDescent="0.3">
      <c r="J308"/>
      <c r="K308"/>
      <c r="L308"/>
      <c r="O308"/>
    </row>
    <row r="309" spans="1:15" x14ac:dyDescent="0.3">
      <c r="J309"/>
      <c r="K309"/>
      <c r="L309"/>
      <c r="O309"/>
    </row>
    <row r="310" spans="1:15" x14ac:dyDescent="0.3">
      <c r="J310"/>
      <c r="K310"/>
      <c r="L310"/>
      <c r="O310"/>
    </row>
    <row r="311" spans="1:15" x14ac:dyDescent="0.3">
      <c r="J311"/>
      <c r="K311"/>
      <c r="L311"/>
      <c r="O311"/>
    </row>
    <row r="312" spans="1:15" x14ac:dyDescent="0.3">
      <c r="B312" s="2"/>
      <c r="C312" s="2"/>
      <c r="D312" s="2"/>
      <c r="E312" s="2"/>
      <c r="F312" s="2"/>
      <c r="J312"/>
      <c r="K312"/>
      <c r="L312"/>
      <c r="O312"/>
    </row>
    <row r="313" spans="1:15" x14ac:dyDescent="0.3">
      <c r="J313"/>
      <c r="K313"/>
      <c r="L313"/>
      <c r="O313"/>
    </row>
    <row r="314" spans="1:15" x14ac:dyDescent="0.3">
      <c r="J314"/>
      <c r="K314"/>
      <c r="L314"/>
      <c r="O314"/>
    </row>
    <row r="315" spans="1:15" x14ac:dyDescent="0.3">
      <c r="J315"/>
      <c r="K315"/>
      <c r="L315"/>
      <c r="O315"/>
    </row>
    <row r="316" spans="1:15" x14ac:dyDescent="0.3">
      <c r="J316"/>
      <c r="K316"/>
      <c r="L316"/>
      <c r="O316"/>
    </row>
    <row r="317" spans="1:15" x14ac:dyDescent="0.3">
      <c r="J317"/>
      <c r="K317"/>
      <c r="L317"/>
      <c r="O317"/>
    </row>
    <row r="318" spans="1:15" x14ac:dyDescent="0.3">
      <c r="J318"/>
      <c r="K318"/>
      <c r="L318"/>
      <c r="O318"/>
    </row>
    <row r="319" spans="1:15" x14ac:dyDescent="0.3">
      <c r="J319"/>
      <c r="K319"/>
      <c r="L319"/>
      <c r="O319"/>
    </row>
    <row r="320" spans="1:15" x14ac:dyDescent="0.3">
      <c r="J320"/>
      <c r="K320"/>
      <c r="L320"/>
      <c r="O320"/>
    </row>
    <row r="321" spans="10:15" x14ac:dyDescent="0.3">
      <c r="J321"/>
      <c r="K321"/>
      <c r="L321"/>
      <c r="O321"/>
    </row>
    <row r="322" spans="10:15" x14ac:dyDescent="0.3">
      <c r="J322"/>
      <c r="K322"/>
      <c r="L322"/>
      <c r="O322"/>
    </row>
    <row r="323" spans="10:15" x14ac:dyDescent="0.3">
      <c r="J323"/>
      <c r="K323"/>
      <c r="L323"/>
      <c r="O323"/>
    </row>
    <row r="324" spans="10:15" x14ac:dyDescent="0.3">
      <c r="J324"/>
      <c r="K324"/>
      <c r="L324"/>
      <c r="O324"/>
    </row>
    <row r="325" spans="10:15" x14ac:dyDescent="0.3">
      <c r="J325"/>
      <c r="K325"/>
      <c r="L325"/>
      <c r="O325"/>
    </row>
    <row r="326" spans="10:15" x14ac:dyDescent="0.3">
      <c r="J326"/>
      <c r="K326"/>
      <c r="L326"/>
      <c r="O326"/>
    </row>
    <row r="327" spans="10:15" x14ac:dyDescent="0.3">
      <c r="J327"/>
      <c r="K327"/>
      <c r="L327"/>
      <c r="O327"/>
    </row>
    <row r="328" spans="10:15" x14ac:dyDescent="0.3">
      <c r="J328"/>
      <c r="K328"/>
      <c r="L328"/>
      <c r="O328"/>
    </row>
    <row r="329" spans="10:15" x14ac:dyDescent="0.3">
      <c r="J329"/>
      <c r="K329"/>
      <c r="L329"/>
      <c r="O329"/>
    </row>
    <row r="330" spans="10:15" x14ac:dyDescent="0.3">
      <c r="J330"/>
      <c r="K330"/>
      <c r="L330"/>
      <c r="O330"/>
    </row>
    <row r="331" spans="10:15" x14ac:dyDescent="0.3">
      <c r="J331"/>
      <c r="K331"/>
      <c r="L331"/>
      <c r="O331"/>
    </row>
    <row r="332" spans="10:15" x14ac:dyDescent="0.3">
      <c r="J332"/>
      <c r="K332"/>
      <c r="L332"/>
      <c r="O332"/>
    </row>
    <row r="333" spans="10:15" x14ac:dyDescent="0.3">
      <c r="J333"/>
      <c r="K333"/>
      <c r="L333"/>
      <c r="O333"/>
    </row>
    <row r="334" spans="10:15" x14ac:dyDescent="0.3">
      <c r="J334"/>
      <c r="K334"/>
      <c r="L334"/>
      <c r="O334"/>
    </row>
    <row r="335" spans="10:15" x14ac:dyDescent="0.3">
      <c r="J335"/>
      <c r="K335"/>
      <c r="L335"/>
      <c r="O335"/>
    </row>
    <row r="336" spans="10:15" x14ac:dyDescent="0.3">
      <c r="J336"/>
      <c r="K336"/>
      <c r="L336"/>
      <c r="O336"/>
    </row>
    <row r="337" spans="10:15" x14ac:dyDescent="0.3">
      <c r="J337"/>
      <c r="K337"/>
      <c r="L337"/>
      <c r="O337"/>
    </row>
    <row r="338" spans="10:15" x14ac:dyDescent="0.3">
      <c r="J338"/>
      <c r="K338"/>
      <c r="L338"/>
      <c r="O338"/>
    </row>
    <row r="339" spans="10:15" x14ac:dyDescent="0.3">
      <c r="J339"/>
      <c r="K339"/>
      <c r="L339"/>
      <c r="O339"/>
    </row>
    <row r="340" spans="10:15" x14ac:dyDescent="0.3">
      <c r="J340"/>
      <c r="K340"/>
      <c r="L340"/>
      <c r="O340"/>
    </row>
    <row r="341" spans="10:15" x14ac:dyDescent="0.3">
      <c r="J341"/>
      <c r="K341"/>
      <c r="L341"/>
      <c r="O341"/>
    </row>
    <row r="342" spans="10:15" x14ac:dyDescent="0.3">
      <c r="J342"/>
      <c r="K342"/>
      <c r="L342"/>
      <c r="O342"/>
    </row>
    <row r="343" spans="10:15" x14ac:dyDescent="0.3">
      <c r="J343"/>
      <c r="K343"/>
      <c r="L343"/>
      <c r="O343"/>
    </row>
    <row r="344" spans="10:15" x14ac:dyDescent="0.3">
      <c r="J344"/>
      <c r="K344"/>
      <c r="L344"/>
      <c r="O344"/>
    </row>
    <row r="345" spans="10:15" x14ac:dyDescent="0.3">
      <c r="J345"/>
      <c r="K345"/>
      <c r="L345"/>
      <c r="O345"/>
    </row>
    <row r="346" spans="10:15" x14ac:dyDescent="0.3">
      <c r="J346"/>
      <c r="K346"/>
      <c r="L346"/>
      <c r="O346"/>
    </row>
    <row r="347" spans="10:15" x14ac:dyDescent="0.3">
      <c r="J347"/>
      <c r="K347"/>
      <c r="L347"/>
      <c r="O347"/>
    </row>
    <row r="348" spans="10:15" x14ac:dyDescent="0.3">
      <c r="J348"/>
      <c r="K348"/>
      <c r="L348"/>
      <c r="O348"/>
    </row>
    <row r="349" spans="10:15" x14ac:dyDescent="0.3">
      <c r="J349"/>
      <c r="K349"/>
      <c r="L349"/>
      <c r="O349"/>
    </row>
    <row r="350" spans="10:15" x14ac:dyDescent="0.3">
      <c r="J350"/>
      <c r="K350"/>
      <c r="L350"/>
      <c r="O350"/>
    </row>
    <row r="351" spans="10:15" x14ac:dyDescent="0.3">
      <c r="J351"/>
      <c r="K351"/>
      <c r="L351"/>
      <c r="O351"/>
    </row>
    <row r="352" spans="10:15" x14ac:dyDescent="0.3">
      <c r="J352"/>
      <c r="K352"/>
      <c r="L352"/>
      <c r="O352"/>
    </row>
    <row r="353" spans="10:15" x14ac:dyDescent="0.3">
      <c r="J353"/>
      <c r="K353"/>
      <c r="L353"/>
      <c r="O353"/>
    </row>
    <row r="354" spans="10:15" x14ac:dyDescent="0.3">
      <c r="J354"/>
      <c r="K354"/>
      <c r="L354"/>
      <c r="O354"/>
    </row>
    <row r="355" spans="10:15" x14ac:dyDescent="0.3">
      <c r="J355"/>
      <c r="K355"/>
      <c r="L355"/>
      <c r="O355"/>
    </row>
    <row r="356" spans="10:15" x14ac:dyDescent="0.3">
      <c r="J356"/>
      <c r="K356"/>
      <c r="L356"/>
      <c r="O356"/>
    </row>
    <row r="357" spans="10:15" x14ac:dyDescent="0.3">
      <c r="J357"/>
      <c r="K357"/>
      <c r="L357"/>
      <c r="O357"/>
    </row>
    <row r="358" spans="10:15" x14ac:dyDescent="0.3">
      <c r="J358"/>
      <c r="K358"/>
      <c r="L358"/>
      <c r="O358"/>
    </row>
    <row r="359" spans="10:15" x14ac:dyDescent="0.3">
      <c r="J359"/>
      <c r="K359"/>
      <c r="L359"/>
      <c r="O359"/>
    </row>
    <row r="360" spans="10:15" x14ac:dyDescent="0.3">
      <c r="J360"/>
      <c r="K360"/>
      <c r="L360"/>
      <c r="O360"/>
    </row>
    <row r="361" spans="10:15" x14ac:dyDescent="0.3">
      <c r="J361"/>
      <c r="K361"/>
      <c r="L361"/>
      <c r="O361"/>
    </row>
    <row r="362" spans="10:15" x14ac:dyDescent="0.3">
      <c r="J362"/>
      <c r="K362"/>
      <c r="L362"/>
      <c r="O362"/>
    </row>
    <row r="363" spans="10:15" x14ac:dyDescent="0.3">
      <c r="J363"/>
      <c r="K363"/>
      <c r="L363"/>
      <c r="O363"/>
    </row>
    <row r="364" spans="10:15" x14ac:dyDescent="0.3">
      <c r="J364"/>
      <c r="K364"/>
      <c r="L364"/>
      <c r="O364"/>
    </row>
    <row r="365" spans="10:15" x14ac:dyDescent="0.3">
      <c r="J365"/>
      <c r="K365"/>
      <c r="L365"/>
      <c r="O365"/>
    </row>
    <row r="366" spans="10:15" x14ac:dyDescent="0.3">
      <c r="J366"/>
      <c r="K366"/>
      <c r="L366"/>
      <c r="O366"/>
    </row>
    <row r="367" spans="10:15" x14ac:dyDescent="0.3">
      <c r="J367"/>
      <c r="K367"/>
      <c r="L367"/>
      <c r="O367"/>
    </row>
    <row r="368" spans="10:15" x14ac:dyDescent="0.3">
      <c r="J368"/>
      <c r="K368"/>
      <c r="L368"/>
      <c r="O368"/>
    </row>
    <row r="369" spans="10:15" x14ac:dyDescent="0.3">
      <c r="J369"/>
      <c r="K369"/>
      <c r="L369"/>
      <c r="O369"/>
    </row>
    <row r="370" spans="10:15" x14ac:dyDescent="0.3">
      <c r="J370"/>
      <c r="K370"/>
      <c r="L370"/>
      <c r="O370"/>
    </row>
    <row r="371" spans="10:15" x14ac:dyDescent="0.3">
      <c r="J371"/>
      <c r="K371"/>
      <c r="L371"/>
      <c r="O371"/>
    </row>
    <row r="372" spans="10:15" x14ac:dyDescent="0.3">
      <c r="J372"/>
      <c r="K372"/>
      <c r="L372"/>
      <c r="O372"/>
    </row>
    <row r="373" spans="10:15" x14ac:dyDescent="0.3">
      <c r="J373"/>
      <c r="K373"/>
      <c r="L373"/>
      <c r="O373"/>
    </row>
    <row r="374" spans="10:15" x14ac:dyDescent="0.3">
      <c r="J374"/>
      <c r="K374"/>
      <c r="L374"/>
      <c r="O374"/>
    </row>
    <row r="375" spans="10:15" x14ac:dyDescent="0.3">
      <c r="J375"/>
      <c r="K375"/>
      <c r="L375"/>
      <c r="O375"/>
    </row>
    <row r="376" spans="10:15" x14ac:dyDescent="0.3">
      <c r="J376"/>
      <c r="K376"/>
      <c r="L376"/>
      <c r="O376"/>
    </row>
    <row r="377" spans="10:15" x14ac:dyDescent="0.3">
      <c r="J377"/>
      <c r="K377"/>
      <c r="L377"/>
      <c r="O377"/>
    </row>
    <row r="378" spans="10:15" x14ac:dyDescent="0.3">
      <c r="J378"/>
      <c r="K378"/>
      <c r="L378"/>
      <c r="O378"/>
    </row>
    <row r="379" spans="10:15" x14ac:dyDescent="0.3">
      <c r="J379"/>
      <c r="K379"/>
      <c r="L379"/>
      <c r="O379"/>
    </row>
    <row r="380" spans="10:15" x14ac:dyDescent="0.3">
      <c r="J380"/>
      <c r="K380"/>
      <c r="L380"/>
      <c r="O380"/>
    </row>
    <row r="381" spans="10:15" x14ac:dyDescent="0.3">
      <c r="J381"/>
      <c r="K381"/>
      <c r="L381"/>
      <c r="O381"/>
    </row>
    <row r="382" spans="10:15" x14ac:dyDescent="0.3">
      <c r="J382"/>
      <c r="K382"/>
      <c r="L382"/>
      <c r="O382"/>
    </row>
    <row r="383" spans="10:15" x14ac:dyDescent="0.3">
      <c r="J383"/>
      <c r="K383"/>
      <c r="L383"/>
      <c r="O383"/>
    </row>
    <row r="384" spans="10:15" x14ac:dyDescent="0.3">
      <c r="J384"/>
      <c r="K384"/>
      <c r="L384"/>
      <c r="O384"/>
    </row>
    <row r="385" spans="10:15" x14ac:dyDescent="0.3">
      <c r="J385"/>
      <c r="K385"/>
      <c r="L385"/>
      <c r="O385"/>
    </row>
    <row r="386" spans="10:15" x14ac:dyDescent="0.3">
      <c r="J386"/>
      <c r="K386"/>
      <c r="L386"/>
      <c r="O386"/>
    </row>
    <row r="387" spans="10:15" x14ac:dyDescent="0.3">
      <c r="J387"/>
      <c r="K387"/>
      <c r="L387"/>
      <c r="O387"/>
    </row>
    <row r="388" spans="10:15" x14ac:dyDescent="0.3">
      <c r="J388"/>
      <c r="K388"/>
      <c r="L388"/>
      <c r="O388"/>
    </row>
    <row r="389" spans="10:15" x14ac:dyDescent="0.3">
      <c r="J389"/>
      <c r="K389"/>
      <c r="L389"/>
      <c r="O389"/>
    </row>
    <row r="390" spans="10:15" x14ac:dyDescent="0.3">
      <c r="J390"/>
      <c r="K390"/>
      <c r="L390"/>
      <c r="O390"/>
    </row>
    <row r="391" spans="10:15" x14ac:dyDescent="0.3">
      <c r="J391"/>
      <c r="K391"/>
      <c r="L391"/>
      <c r="O391"/>
    </row>
    <row r="392" spans="10:15" x14ac:dyDescent="0.3">
      <c r="J392"/>
      <c r="K392"/>
      <c r="L392"/>
      <c r="O392"/>
    </row>
    <row r="393" spans="10:15" x14ac:dyDescent="0.3">
      <c r="J393"/>
      <c r="K393"/>
      <c r="L393"/>
      <c r="O393"/>
    </row>
    <row r="394" spans="10:15" x14ac:dyDescent="0.3">
      <c r="J394"/>
      <c r="K394"/>
      <c r="L394"/>
      <c r="O394"/>
    </row>
    <row r="395" spans="10:15" x14ac:dyDescent="0.3">
      <c r="J395"/>
      <c r="K395"/>
      <c r="L395"/>
      <c r="O395"/>
    </row>
    <row r="396" spans="10:15" x14ac:dyDescent="0.3">
      <c r="J396"/>
      <c r="K396"/>
      <c r="L396"/>
      <c r="O396"/>
    </row>
    <row r="397" spans="10:15" x14ac:dyDescent="0.3">
      <c r="J397"/>
      <c r="K397"/>
      <c r="L397"/>
      <c r="O397"/>
    </row>
    <row r="398" spans="10:15" x14ac:dyDescent="0.3">
      <c r="J398"/>
      <c r="K398"/>
      <c r="L398"/>
      <c r="O398"/>
    </row>
    <row r="399" spans="10:15" x14ac:dyDescent="0.3">
      <c r="J399"/>
      <c r="K399"/>
      <c r="L399"/>
      <c r="O399"/>
    </row>
    <row r="400" spans="10:15" x14ac:dyDescent="0.3">
      <c r="J400"/>
      <c r="K400"/>
      <c r="L400"/>
      <c r="O400"/>
    </row>
    <row r="401" spans="10:15" x14ac:dyDescent="0.3">
      <c r="J401"/>
      <c r="K401"/>
      <c r="L401"/>
      <c r="O401"/>
    </row>
    <row r="402" spans="10:15" x14ac:dyDescent="0.3">
      <c r="J402"/>
      <c r="K402"/>
      <c r="L402"/>
      <c r="O402"/>
    </row>
    <row r="403" spans="10:15" x14ac:dyDescent="0.3">
      <c r="J403"/>
      <c r="K403"/>
      <c r="L403"/>
      <c r="O403"/>
    </row>
    <row r="404" spans="10:15" x14ac:dyDescent="0.3">
      <c r="J404"/>
      <c r="K404"/>
      <c r="L404"/>
      <c r="O404"/>
    </row>
    <row r="405" spans="10:15" x14ac:dyDescent="0.3">
      <c r="J405"/>
      <c r="K405"/>
      <c r="L405"/>
      <c r="O405"/>
    </row>
    <row r="406" spans="10:15" x14ac:dyDescent="0.3">
      <c r="J406"/>
      <c r="K406"/>
      <c r="L406"/>
      <c r="O406"/>
    </row>
    <row r="407" spans="10:15" x14ac:dyDescent="0.3">
      <c r="J407"/>
      <c r="K407"/>
      <c r="L407"/>
      <c r="O407"/>
    </row>
    <row r="408" spans="10:15" x14ac:dyDescent="0.3">
      <c r="J408"/>
      <c r="K408"/>
      <c r="L408"/>
      <c r="O408"/>
    </row>
    <row r="409" spans="10:15" x14ac:dyDescent="0.3">
      <c r="J409"/>
      <c r="K409"/>
      <c r="L409"/>
      <c r="O409"/>
    </row>
    <row r="410" spans="10:15" x14ac:dyDescent="0.3">
      <c r="J410"/>
      <c r="K410"/>
      <c r="L410"/>
      <c r="O410"/>
    </row>
    <row r="411" spans="10:15" x14ac:dyDescent="0.3">
      <c r="J411"/>
      <c r="K411"/>
      <c r="L411"/>
      <c r="O411"/>
    </row>
    <row r="412" spans="10:15" x14ac:dyDescent="0.3">
      <c r="J412"/>
      <c r="K412"/>
      <c r="L412"/>
      <c r="O412"/>
    </row>
    <row r="413" spans="10:15" x14ac:dyDescent="0.3">
      <c r="J413"/>
      <c r="K413"/>
      <c r="L413"/>
      <c r="O413"/>
    </row>
    <row r="414" spans="10:15" x14ac:dyDescent="0.3">
      <c r="J414"/>
      <c r="K414"/>
      <c r="L414"/>
      <c r="O414"/>
    </row>
    <row r="415" spans="10:15" x14ac:dyDescent="0.3">
      <c r="J415"/>
      <c r="K415"/>
      <c r="L415"/>
      <c r="O415"/>
    </row>
    <row r="416" spans="10:15" x14ac:dyDescent="0.3">
      <c r="J416"/>
      <c r="K416"/>
      <c r="L416"/>
      <c r="O416"/>
    </row>
    <row r="417" spans="10:15" x14ac:dyDescent="0.3">
      <c r="J417"/>
      <c r="K417"/>
      <c r="L417"/>
      <c r="O417"/>
    </row>
    <row r="418" spans="10:15" x14ac:dyDescent="0.3">
      <c r="J418"/>
      <c r="K418"/>
      <c r="L418"/>
      <c r="O418"/>
    </row>
    <row r="419" spans="10:15" x14ac:dyDescent="0.3">
      <c r="J419"/>
      <c r="K419"/>
      <c r="L419"/>
      <c r="O419"/>
    </row>
    <row r="420" spans="10:15" x14ac:dyDescent="0.3">
      <c r="J420"/>
      <c r="K420"/>
      <c r="L420"/>
      <c r="O420"/>
    </row>
    <row r="421" spans="10:15" x14ac:dyDescent="0.3">
      <c r="J421"/>
      <c r="K421"/>
      <c r="L421"/>
      <c r="O421"/>
    </row>
    <row r="422" spans="10:15" x14ac:dyDescent="0.3">
      <c r="J422"/>
      <c r="K422"/>
      <c r="L422"/>
      <c r="O422"/>
    </row>
    <row r="423" spans="10:15" x14ac:dyDescent="0.3">
      <c r="J423"/>
      <c r="K423"/>
      <c r="L423"/>
      <c r="O423"/>
    </row>
    <row r="424" spans="10:15" x14ac:dyDescent="0.3">
      <c r="J424"/>
      <c r="K424"/>
      <c r="L424"/>
      <c r="O424"/>
    </row>
    <row r="425" spans="10:15" x14ac:dyDescent="0.3">
      <c r="J425"/>
      <c r="K425"/>
      <c r="L425"/>
      <c r="O425"/>
    </row>
    <row r="426" spans="10:15" x14ac:dyDescent="0.3">
      <c r="J426"/>
      <c r="K426"/>
      <c r="L426"/>
      <c r="O426"/>
    </row>
    <row r="427" spans="10:15" x14ac:dyDescent="0.3">
      <c r="J427"/>
      <c r="K427"/>
      <c r="L427"/>
      <c r="O427"/>
    </row>
    <row r="428" spans="10:15" x14ac:dyDescent="0.3">
      <c r="J428"/>
      <c r="K428"/>
      <c r="L428"/>
      <c r="O428"/>
    </row>
    <row r="429" spans="10:15" x14ac:dyDescent="0.3">
      <c r="J429"/>
      <c r="K429"/>
      <c r="L429"/>
      <c r="O429"/>
    </row>
    <row r="430" spans="10:15" x14ac:dyDescent="0.3">
      <c r="J430"/>
      <c r="K430"/>
      <c r="L430"/>
      <c r="O430"/>
    </row>
    <row r="431" spans="10:15" x14ac:dyDescent="0.3">
      <c r="J431"/>
      <c r="K431"/>
      <c r="L431"/>
      <c r="O431"/>
    </row>
    <row r="432" spans="10:15" x14ac:dyDescent="0.3">
      <c r="J432"/>
      <c r="K432"/>
      <c r="L432"/>
      <c r="O432"/>
    </row>
    <row r="433" spans="10:15" x14ac:dyDescent="0.3">
      <c r="J433"/>
      <c r="K433"/>
      <c r="L433"/>
      <c r="O433"/>
    </row>
    <row r="434" spans="10:15" x14ac:dyDescent="0.3">
      <c r="J434"/>
      <c r="K434"/>
      <c r="L434"/>
      <c r="O434"/>
    </row>
    <row r="435" spans="10:15" x14ac:dyDescent="0.3">
      <c r="J435"/>
      <c r="K435"/>
      <c r="L435"/>
      <c r="O435"/>
    </row>
    <row r="436" spans="10:15" x14ac:dyDescent="0.3">
      <c r="J436"/>
      <c r="K436"/>
      <c r="L436"/>
      <c r="O436"/>
    </row>
    <row r="437" spans="10:15" x14ac:dyDescent="0.3">
      <c r="J437"/>
      <c r="K437"/>
      <c r="L437"/>
      <c r="O437"/>
    </row>
    <row r="438" spans="10:15" x14ac:dyDescent="0.3">
      <c r="J438"/>
      <c r="K438"/>
      <c r="L438"/>
      <c r="O438"/>
    </row>
    <row r="439" spans="10:15" x14ac:dyDescent="0.3">
      <c r="J439"/>
      <c r="K439"/>
      <c r="L439"/>
      <c r="O439"/>
    </row>
    <row r="440" spans="10:15" x14ac:dyDescent="0.3">
      <c r="J440"/>
      <c r="K440"/>
      <c r="L440"/>
      <c r="O440"/>
    </row>
    <row r="441" spans="10:15" x14ac:dyDescent="0.3">
      <c r="J441"/>
      <c r="K441"/>
      <c r="L441"/>
      <c r="O441"/>
    </row>
    <row r="442" spans="10:15" x14ac:dyDescent="0.3">
      <c r="J442"/>
      <c r="K442"/>
      <c r="L442"/>
      <c r="O442"/>
    </row>
    <row r="443" spans="10:15" x14ac:dyDescent="0.3">
      <c r="J443"/>
      <c r="K443"/>
      <c r="L443"/>
      <c r="O443"/>
    </row>
    <row r="444" spans="10:15" x14ac:dyDescent="0.3">
      <c r="J444"/>
      <c r="K444"/>
      <c r="L444"/>
      <c r="O444"/>
    </row>
    <row r="445" spans="10:15" x14ac:dyDescent="0.3">
      <c r="J445"/>
      <c r="K445"/>
      <c r="L445"/>
      <c r="O445"/>
    </row>
    <row r="446" spans="10:15" x14ac:dyDescent="0.3">
      <c r="J446"/>
      <c r="K446"/>
      <c r="L446"/>
      <c r="O446"/>
    </row>
    <row r="447" spans="10:15" x14ac:dyDescent="0.3">
      <c r="J447"/>
      <c r="K447"/>
      <c r="L447"/>
      <c r="O447"/>
    </row>
    <row r="448" spans="10:15" x14ac:dyDescent="0.3">
      <c r="J448"/>
      <c r="K448"/>
      <c r="L448"/>
      <c r="O448"/>
    </row>
    <row r="449" spans="10:15" x14ac:dyDescent="0.3">
      <c r="J449"/>
      <c r="K449"/>
      <c r="L449"/>
      <c r="O449"/>
    </row>
    <row r="450" spans="10:15" x14ac:dyDescent="0.3">
      <c r="J450"/>
      <c r="K450"/>
      <c r="L450"/>
      <c r="O450"/>
    </row>
    <row r="451" spans="10:15" x14ac:dyDescent="0.3">
      <c r="J451"/>
      <c r="K451"/>
      <c r="L451"/>
      <c r="O451"/>
    </row>
    <row r="452" spans="10:15" x14ac:dyDescent="0.3">
      <c r="J452"/>
      <c r="K452"/>
      <c r="L452"/>
      <c r="O452"/>
    </row>
    <row r="453" spans="10:15" x14ac:dyDescent="0.3">
      <c r="J453"/>
      <c r="K453"/>
      <c r="L453"/>
      <c r="O453"/>
    </row>
    <row r="454" spans="10:15" x14ac:dyDescent="0.3">
      <c r="J454"/>
      <c r="K454"/>
      <c r="L454"/>
      <c r="O454"/>
    </row>
    <row r="455" spans="10:15" x14ac:dyDescent="0.3">
      <c r="J455"/>
      <c r="K455"/>
      <c r="L455"/>
      <c r="O455"/>
    </row>
    <row r="456" spans="10:15" x14ac:dyDescent="0.3">
      <c r="J456"/>
      <c r="K456"/>
      <c r="L456"/>
      <c r="O456"/>
    </row>
    <row r="457" spans="10:15" x14ac:dyDescent="0.3">
      <c r="J457"/>
      <c r="K457"/>
      <c r="L457"/>
      <c r="O457"/>
    </row>
    <row r="458" spans="10:15" x14ac:dyDescent="0.3">
      <c r="J458"/>
      <c r="K458"/>
      <c r="L458"/>
      <c r="O458"/>
    </row>
    <row r="459" spans="10:15" x14ac:dyDescent="0.3">
      <c r="J459"/>
      <c r="K459"/>
      <c r="L459"/>
      <c r="O459"/>
    </row>
    <row r="460" spans="10:15" x14ac:dyDescent="0.3">
      <c r="J460"/>
      <c r="K460"/>
      <c r="L460"/>
      <c r="O460"/>
    </row>
    <row r="461" spans="10:15" x14ac:dyDescent="0.3">
      <c r="J461"/>
      <c r="K461"/>
      <c r="L461"/>
      <c r="O461"/>
    </row>
    <row r="462" spans="10:15" x14ac:dyDescent="0.3">
      <c r="J462"/>
      <c r="K462"/>
      <c r="L462"/>
      <c r="O462"/>
    </row>
    <row r="463" spans="10:15" x14ac:dyDescent="0.3">
      <c r="J463"/>
      <c r="K463"/>
      <c r="L463"/>
      <c r="O463"/>
    </row>
    <row r="464" spans="10:15" x14ac:dyDescent="0.3">
      <c r="J464"/>
      <c r="K464"/>
      <c r="L464"/>
      <c r="O464"/>
    </row>
    <row r="465" spans="10:15" x14ac:dyDescent="0.3">
      <c r="J465"/>
      <c r="K465"/>
      <c r="L465"/>
      <c r="O465"/>
    </row>
    <row r="466" spans="10:15" x14ac:dyDescent="0.3">
      <c r="J466"/>
      <c r="K466"/>
      <c r="L466"/>
      <c r="O466"/>
    </row>
    <row r="467" spans="10:15" x14ac:dyDescent="0.3">
      <c r="J467"/>
      <c r="K467"/>
      <c r="L467"/>
      <c r="O467"/>
    </row>
    <row r="468" spans="10:15" x14ac:dyDescent="0.3">
      <c r="J468"/>
      <c r="K468"/>
      <c r="L468"/>
      <c r="O468"/>
    </row>
    <row r="469" spans="10:15" x14ac:dyDescent="0.3">
      <c r="J469"/>
      <c r="K469"/>
      <c r="L469"/>
      <c r="O469"/>
    </row>
    <row r="470" spans="10:15" x14ac:dyDescent="0.3">
      <c r="J470"/>
      <c r="K470"/>
      <c r="L470"/>
      <c r="O470"/>
    </row>
    <row r="471" spans="10:15" x14ac:dyDescent="0.3">
      <c r="J471"/>
      <c r="K471"/>
      <c r="L471"/>
      <c r="O471"/>
    </row>
    <row r="472" spans="10:15" x14ac:dyDescent="0.3">
      <c r="J472"/>
      <c r="K472"/>
      <c r="L472"/>
      <c r="O472"/>
    </row>
    <row r="473" spans="10:15" x14ac:dyDescent="0.3">
      <c r="J473"/>
      <c r="K473"/>
      <c r="L473"/>
      <c r="O473"/>
    </row>
    <row r="474" spans="10:15" x14ac:dyDescent="0.3">
      <c r="J474"/>
      <c r="K474"/>
      <c r="L474"/>
      <c r="O474"/>
    </row>
    <row r="475" spans="10:15" x14ac:dyDescent="0.3">
      <c r="J475"/>
      <c r="K475"/>
      <c r="L475"/>
      <c r="O475"/>
    </row>
    <row r="476" spans="10:15" x14ac:dyDescent="0.3">
      <c r="J476"/>
      <c r="K476"/>
      <c r="L476"/>
      <c r="O476"/>
    </row>
    <row r="477" spans="10:15" x14ac:dyDescent="0.3">
      <c r="J477"/>
      <c r="K477"/>
      <c r="L477"/>
      <c r="O477"/>
    </row>
    <row r="478" spans="10:15" x14ac:dyDescent="0.3">
      <c r="J478"/>
      <c r="K478"/>
      <c r="L478"/>
      <c r="O478"/>
    </row>
    <row r="479" spans="10:15" x14ac:dyDescent="0.3">
      <c r="J479"/>
      <c r="K479"/>
      <c r="L479"/>
      <c r="O479"/>
    </row>
    <row r="480" spans="10:15" x14ac:dyDescent="0.3">
      <c r="J480"/>
      <c r="K480"/>
      <c r="L480"/>
      <c r="O480"/>
    </row>
    <row r="481" spans="10:15" x14ac:dyDescent="0.3">
      <c r="J481"/>
      <c r="K481"/>
      <c r="L481"/>
      <c r="O481"/>
    </row>
    <row r="482" spans="10:15" x14ac:dyDescent="0.3">
      <c r="J482"/>
      <c r="K482"/>
      <c r="L482"/>
      <c r="O482"/>
    </row>
    <row r="483" spans="10:15" x14ac:dyDescent="0.3">
      <c r="J483"/>
      <c r="K483"/>
      <c r="L483"/>
      <c r="O483"/>
    </row>
    <row r="484" spans="10:15" x14ac:dyDescent="0.3">
      <c r="J484"/>
      <c r="K484"/>
      <c r="L484"/>
      <c r="O484"/>
    </row>
    <row r="485" spans="10:15" x14ac:dyDescent="0.3">
      <c r="J485"/>
      <c r="K485"/>
      <c r="L485"/>
      <c r="O485"/>
    </row>
    <row r="486" spans="10:15" x14ac:dyDescent="0.3">
      <c r="J486"/>
      <c r="K486"/>
      <c r="L486"/>
      <c r="O486"/>
    </row>
    <row r="487" spans="10:15" x14ac:dyDescent="0.3">
      <c r="J487"/>
      <c r="K487"/>
      <c r="L487"/>
      <c r="O487"/>
    </row>
    <row r="488" spans="10:15" x14ac:dyDescent="0.3">
      <c r="J488"/>
      <c r="K488"/>
      <c r="L488"/>
      <c r="O488"/>
    </row>
    <row r="489" spans="10:15" x14ac:dyDescent="0.3">
      <c r="J489"/>
      <c r="K489"/>
      <c r="L489"/>
      <c r="O489"/>
    </row>
    <row r="490" spans="10:15" x14ac:dyDescent="0.3">
      <c r="J490"/>
      <c r="K490"/>
      <c r="L490"/>
      <c r="O490"/>
    </row>
    <row r="491" spans="10:15" x14ac:dyDescent="0.3">
      <c r="J491"/>
      <c r="K491"/>
      <c r="L491"/>
      <c r="O491"/>
    </row>
    <row r="492" spans="10:15" x14ac:dyDescent="0.3">
      <c r="J492"/>
      <c r="K492"/>
      <c r="L492"/>
      <c r="O492"/>
    </row>
    <row r="493" spans="10:15" x14ac:dyDescent="0.3">
      <c r="J493"/>
      <c r="K493"/>
      <c r="L493"/>
      <c r="O493"/>
    </row>
    <row r="494" spans="10:15" x14ac:dyDescent="0.3">
      <c r="J494"/>
      <c r="K494"/>
      <c r="L494"/>
      <c r="O494"/>
    </row>
    <row r="495" spans="10:15" x14ac:dyDescent="0.3">
      <c r="J495"/>
      <c r="K495"/>
      <c r="L495"/>
      <c r="O495"/>
    </row>
    <row r="496" spans="10:15" x14ac:dyDescent="0.3">
      <c r="J496"/>
      <c r="K496"/>
      <c r="L496"/>
      <c r="O496"/>
    </row>
    <row r="497" spans="10:15" x14ac:dyDescent="0.3">
      <c r="J497"/>
      <c r="K497"/>
      <c r="L497"/>
      <c r="O497"/>
    </row>
    <row r="498" spans="10:15" x14ac:dyDescent="0.3">
      <c r="J498"/>
      <c r="K498"/>
      <c r="L498"/>
      <c r="O498"/>
    </row>
    <row r="499" spans="10:15" x14ac:dyDescent="0.3">
      <c r="J499"/>
      <c r="K499"/>
      <c r="L499"/>
      <c r="O499"/>
    </row>
    <row r="500" spans="10:15" x14ac:dyDescent="0.3">
      <c r="J500"/>
      <c r="K500"/>
      <c r="L500"/>
      <c r="O500"/>
    </row>
    <row r="501" spans="10:15" x14ac:dyDescent="0.3">
      <c r="J501"/>
      <c r="K501"/>
      <c r="L501"/>
      <c r="O501"/>
    </row>
    <row r="502" spans="10:15" x14ac:dyDescent="0.3">
      <c r="J502"/>
      <c r="K502"/>
      <c r="L502"/>
      <c r="O502"/>
    </row>
    <row r="503" spans="10:15" x14ac:dyDescent="0.3">
      <c r="J503"/>
      <c r="K503"/>
      <c r="L503"/>
      <c r="O503"/>
    </row>
    <row r="504" spans="10:15" x14ac:dyDescent="0.3">
      <c r="J504"/>
      <c r="K504"/>
      <c r="L504"/>
      <c r="O504"/>
    </row>
    <row r="505" spans="10:15" x14ac:dyDescent="0.3">
      <c r="J505"/>
      <c r="K505"/>
      <c r="L505"/>
      <c r="O505"/>
    </row>
    <row r="506" spans="10:15" x14ac:dyDescent="0.3">
      <c r="J506"/>
      <c r="K506"/>
      <c r="L506"/>
      <c r="O506"/>
    </row>
    <row r="507" spans="10:15" x14ac:dyDescent="0.3">
      <c r="J507"/>
      <c r="K507"/>
      <c r="L507"/>
      <c r="O507"/>
    </row>
    <row r="508" spans="10:15" x14ac:dyDescent="0.3">
      <c r="J508"/>
      <c r="K508"/>
      <c r="L508"/>
      <c r="O508"/>
    </row>
    <row r="509" spans="10:15" x14ac:dyDescent="0.3">
      <c r="J509"/>
      <c r="K509"/>
      <c r="L509"/>
      <c r="O509"/>
    </row>
    <row r="510" spans="10:15" x14ac:dyDescent="0.3">
      <c r="J510"/>
      <c r="K510"/>
      <c r="L510"/>
      <c r="O510"/>
    </row>
    <row r="511" spans="10:15" x14ac:dyDescent="0.3">
      <c r="J511"/>
      <c r="K511"/>
      <c r="L511"/>
      <c r="O511"/>
    </row>
    <row r="512" spans="10:15" x14ac:dyDescent="0.3">
      <c r="J512"/>
      <c r="K512"/>
      <c r="L512"/>
      <c r="O512"/>
    </row>
    <row r="513" spans="10:15" x14ac:dyDescent="0.3">
      <c r="J513"/>
      <c r="K513"/>
      <c r="L513"/>
      <c r="O513"/>
    </row>
    <row r="514" spans="10:15" x14ac:dyDescent="0.3">
      <c r="J514"/>
      <c r="K514"/>
      <c r="L514"/>
      <c r="O514"/>
    </row>
    <row r="515" spans="10:15" x14ac:dyDescent="0.3">
      <c r="J515"/>
      <c r="K515"/>
      <c r="L515"/>
      <c r="O515"/>
    </row>
    <row r="516" spans="10:15" x14ac:dyDescent="0.3">
      <c r="J516"/>
      <c r="K516"/>
      <c r="L516"/>
      <c r="O516"/>
    </row>
    <row r="517" spans="10:15" x14ac:dyDescent="0.3">
      <c r="J517"/>
      <c r="K517"/>
      <c r="L517"/>
      <c r="O517"/>
    </row>
    <row r="518" spans="10:15" x14ac:dyDescent="0.3">
      <c r="J518"/>
      <c r="K518"/>
      <c r="L518"/>
      <c r="O518"/>
    </row>
    <row r="519" spans="10:15" x14ac:dyDescent="0.3">
      <c r="J519"/>
      <c r="K519"/>
      <c r="L519"/>
      <c r="O519"/>
    </row>
    <row r="520" spans="10:15" x14ac:dyDescent="0.3">
      <c r="J520"/>
      <c r="K520"/>
      <c r="L520"/>
      <c r="O520"/>
    </row>
    <row r="521" spans="10:15" x14ac:dyDescent="0.3">
      <c r="J521"/>
      <c r="K521"/>
      <c r="L521"/>
      <c r="O521"/>
    </row>
    <row r="522" spans="10:15" x14ac:dyDescent="0.3">
      <c r="J522"/>
      <c r="K522"/>
      <c r="L522"/>
      <c r="O522"/>
    </row>
    <row r="523" spans="10:15" x14ac:dyDescent="0.3">
      <c r="J523"/>
      <c r="K523"/>
      <c r="L523"/>
      <c r="O523"/>
    </row>
    <row r="524" spans="10:15" x14ac:dyDescent="0.3">
      <c r="J524"/>
      <c r="K524"/>
      <c r="L524"/>
      <c r="O524"/>
    </row>
    <row r="525" spans="10:15" x14ac:dyDescent="0.3">
      <c r="J525"/>
      <c r="K525"/>
      <c r="L525"/>
      <c r="O525"/>
    </row>
    <row r="526" spans="10:15" x14ac:dyDescent="0.3">
      <c r="J526"/>
      <c r="K526"/>
      <c r="L526"/>
      <c r="O526"/>
    </row>
    <row r="527" spans="10:15" x14ac:dyDescent="0.3">
      <c r="J527"/>
      <c r="K527"/>
      <c r="L527"/>
      <c r="O527"/>
    </row>
    <row r="528" spans="10:15" x14ac:dyDescent="0.3">
      <c r="J528"/>
      <c r="K528"/>
      <c r="L528"/>
      <c r="O528"/>
    </row>
    <row r="529" spans="10:15" x14ac:dyDescent="0.3">
      <c r="J529"/>
      <c r="K529"/>
      <c r="L529"/>
      <c r="O529"/>
    </row>
    <row r="530" spans="10:15" x14ac:dyDescent="0.3">
      <c r="J530"/>
      <c r="K530"/>
      <c r="L530"/>
      <c r="O530"/>
    </row>
    <row r="531" spans="10:15" x14ac:dyDescent="0.3">
      <c r="J531"/>
      <c r="K531"/>
      <c r="L531"/>
      <c r="O531"/>
    </row>
    <row r="532" spans="10:15" x14ac:dyDescent="0.3">
      <c r="J532"/>
      <c r="K532"/>
      <c r="L532"/>
      <c r="O532"/>
    </row>
    <row r="533" spans="10:15" x14ac:dyDescent="0.3">
      <c r="J533"/>
      <c r="K533"/>
      <c r="L533"/>
      <c r="O533"/>
    </row>
    <row r="534" spans="10:15" x14ac:dyDescent="0.3">
      <c r="J534"/>
      <c r="K534"/>
      <c r="L534"/>
      <c r="O534"/>
    </row>
    <row r="535" spans="10:15" x14ac:dyDescent="0.3">
      <c r="J535"/>
      <c r="K535"/>
      <c r="L535"/>
      <c r="O535"/>
    </row>
    <row r="536" spans="10:15" x14ac:dyDescent="0.3">
      <c r="J536"/>
      <c r="K536"/>
      <c r="L536"/>
      <c r="O536"/>
    </row>
    <row r="537" spans="10:15" x14ac:dyDescent="0.3">
      <c r="J537"/>
      <c r="K537"/>
      <c r="L537"/>
      <c r="O537"/>
    </row>
    <row r="538" spans="10:15" x14ac:dyDescent="0.3">
      <c r="J538"/>
      <c r="K538"/>
      <c r="L538"/>
      <c r="O538"/>
    </row>
    <row r="539" spans="10:15" x14ac:dyDescent="0.3">
      <c r="J539"/>
      <c r="K539"/>
      <c r="L539"/>
      <c r="O539"/>
    </row>
    <row r="540" spans="10:15" x14ac:dyDescent="0.3">
      <c r="J540"/>
      <c r="K540"/>
      <c r="L540"/>
      <c r="O540"/>
    </row>
    <row r="541" spans="10:15" x14ac:dyDescent="0.3">
      <c r="J541"/>
      <c r="K541"/>
      <c r="L541"/>
      <c r="O541"/>
    </row>
    <row r="542" spans="10:15" x14ac:dyDescent="0.3">
      <c r="J542"/>
      <c r="K542"/>
      <c r="L542"/>
      <c r="O542"/>
    </row>
    <row r="543" spans="10:15" x14ac:dyDescent="0.3">
      <c r="J543"/>
      <c r="K543"/>
      <c r="L543"/>
      <c r="O543"/>
    </row>
    <row r="544" spans="10:15" x14ac:dyDescent="0.3">
      <c r="J544"/>
      <c r="K544"/>
      <c r="L544"/>
      <c r="O544"/>
    </row>
    <row r="545" spans="10:15" x14ac:dyDescent="0.3">
      <c r="J545"/>
      <c r="K545"/>
      <c r="L545"/>
      <c r="O545"/>
    </row>
    <row r="546" spans="10:15" x14ac:dyDescent="0.3">
      <c r="J546"/>
      <c r="K546"/>
      <c r="L546"/>
      <c r="O546"/>
    </row>
    <row r="547" spans="10:15" x14ac:dyDescent="0.3">
      <c r="J547"/>
      <c r="K547"/>
      <c r="L547"/>
      <c r="O547"/>
    </row>
    <row r="548" spans="10:15" x14ac:dyDescent="0.3">
      <c r="J548"/>
      <c r="K548"/>
      <c r="L548"/>
      <c r="O548"/>
    </row>
    <row r="549" spans="10:15" x14ac:dyDescent="0.3">
      <c r="J549"/>
      <c r="K549"/>
      <c r="L549"/>
      <c r="O549"/>
    </row>
    <row r="550" spans="10:15" x14ac:dyDescent="0.3">
      <c r="J550"/>
      <c r="K550"/>
      <c r="L550"/>
      <c r="O550"/>
    </row>
    <row r="551" spans="10:15" x14ac:dyDescent="0.3">
      <c r="J551"/>
      <c r="K551"/>
      <c r="L551"/>
      <c r="O551"/>
    </row>
    <row r="552" spans="10:15" x14ac:dyDescent="0.3">
      <c r="J552"/>
      <c r="K552"/>
      <c r="L552"/>
      <c r="O552"/>
    </row>
    <row r="553" spans="10:15" x14ac:dyDescent="0.3">
      <c r="J553"/>
      <c r="K553"/>
      <c r="L553"/>
      <c r="O553"/>
    </row>
    <row r="554" spans="10:15" x14ac:dyDescent="0.3">
      <c r="J554"/>
      <c r="K554"/>
      <c r="L554"/>
      <c r="O554"/>
    </row>
    <row r="555" spans="10:15" x14ac:dyDescent="0.3">
      <c r="J555"/>
      <c r="K555"/>
      <c r="L555"/>
      <c r="O555"/>
    </row>
    <row r="556" spans="10:15" x14ac:dyDescent="0.3">
      <c r="J556"/>
      <c r="K556"/>
      <c r="L556"/>
      <c r="O556"/>
    </row>
    <row r="557" spans="10:15" x14ac:dyDescent="0.3">
      <c r="J557"/>
      <c r="K557"/>
      <c r="L557"/>
      <c r="O557"/>
    </row>
    <row r="558" spans="10:15" x14ac:dyDescent="0.3">
      <c r="J558"/>
      <c r="K558"/>
      <c r="L558"/>
      <c r="O558"/>
    </row>
    <row r="559" spans="10:15" x14ac:dyDescent="0.3">
      <c r="J559"/>
      <c r="K559"/>
      <c r="L559"/>
      <c r="O559"/>
    </row>
    <row r="560" spans="10:15" x14ac:dyDescent="0.3">
      <c r="J560"/>
      <c r="K560"/>
      <c r="L560"/>
      <c r="O560"/>
    </row>
    <row r="561" spans="10:15" x14ac:dyDescent="0.3">
      <c r="J561"/>
      <c r="K561"/>
      <c r="L561"/>
      <c r="O561"/>
    </row>
    <row r="562" spans="10:15" x14ac:dyDescent="0.3">
      <c r="J562"/>
      <c r="K562"/>
      <c r="L562"/>
      <c r="O562"/>
    </row>
    <row r="563" spans="10:15" x14ac:dyDescent="0.3">
      <c r="J563"/>
      <c r="K563"/>
      <c r="L563"/>
      <c r="O563"/>
    </row>
    <row r="564" spans="10:15" x14ac:dyDescent="0.3">
      <c r="J564"/>
      <c r="K564"/>
      <c r="L564"/>
      <c r="O564"/>
    </row>
    <row r="565" spans="10:15" x14ac:dyDescent="0.3">
      <c r="J565"/>
      <c r="K565"/>
      <c r="L565"/>
      <c r="O565"/>
    </row>
    <row r="566" spans="10:15" x14ac:dyDescent="0.3">
      <c r="J566"/>
      <c r="K566"/>
      <c r="L566"/>
      <c r="O566"/>
    </row>
    <row r="567" spans="10:15" x14ac:dyDescent="0.3">
      <c r="J567"/>
      <c r="K567"/>
      <c r="L567"/>
      <c r="O567"/>
    </row>
    <row r="568" spans="10:15" x14ac:dyDescent="0.3">
      <c r="J568"/>
      <c r="K568"/>
      <c r="L568"/>
      <c r="O568"/>
    </row>
    <row r="569" spans="10:15" x14ac:dyDescent="0.3">
      <c r="J569"/>
      <c r="K569"/>
      <c r="L569"/>
      <c r="O569"/>
    </row>
    <row r="570" spans="10:15" x14ac:dyDescent="0.3">
      <c r="J570"/>
      <c r="K570"/>
      <c r="L570"/>
      <c r="O570"/>
    </row>
    <row r="571" spans="10:15" x14ac:dyDescent="0.3">
      <c r="J571"/>
      <c r="K571"/>
      <c r="L571"/>
      <c r="O571"/>
    </row>
    <row r="572" spans="10:15" x14ac:dyDescent="0.3">
      <c r="J572"/>
      <c r="K572"/>
      <c r="L572"/>
      <c r="O572"/>
    </row>
    <row r="573" spans="10:15" x14ac:dyDescent="0.3">
      <c r="J573"/>
      <c r="K573"/>
      <c r="L573"/>
      <c r="O573"/>
    </row>
    <row r="574" spans="10:15" x14ac:dyDescent="0.3">
      <c r="J574"/>
      <c r="K574"/>
      <c r="L574"/>
      <c r="O574"/>
    </row>
    <row r="575" spans="10:15" x14ac:dyDescent="0.3">
      <c r="J575"/>
      <c r="K575"/>
      <c r="L575"/>
      <c r="O575"/>
    </row>
    <row r="576" spans="10:15" x14ac:dyDescent="0.3">
      <c r="J576"/>
      <c r="K576"/>
      <c r="L576"/>
      <c r="O576"/>
    </row>
    <row r="577" spans="10:15" x14ac:dyDescent="0.3">
      <c r="J577"/>
      <c r="K577"/>
      <c r="L577"/>
      <c r="O577"/>
    </row>
    <row r="578" spans="10:15" x14ac:dyDescent="0.3">
      <c r="J578"/>
      <c r="K578"/>
      <c r="L578"/>
      <c r="O578"/>
    </row>
    <row r="579" spans="10:15" x14ac:dyDescent="0.3">
      <c r="J579"/>
      <c r="K579"/>
      <c r="L579"/>
      <c r="O579"/>
    </row>
    <row r="580" spans="10:15" x14ac:dyDescent="0.3">
      <c r="J580"/>
      <c r="K580"/>
      <c r="L580"/>
      <c r="O580"/>
    </row>
    <row r="581" spans="10:15" x14ac:dyDescent="0.3">
      <c r="J581"/>
      <c r="K581"/>
      <c r="L581"/>
      <c r="O581"/>
    </row>
    <row r="582" spans="10:15" x14ac:dyDescent="0.3">
      <c r="J582"/>
      <c r="K582"/>
      <c r="L582"/>
      <c r="O582"/>
    </row>
    <row r="583" spans="10:15" x14ac:dyDescent="0.3">
      <c r="J583"/>
      <c r="K583"/>
      <c r="L583"/>
      <c r="O583"/>
    </row>
    <row r="584" spans="10:15" x14ac:dyDescent="0.3">
      <c r="J584"/>
      <c r="K584"/>
      <c r="L584"/>
      <c r="O584"/>
    </row>
    <row r="585" spans="10:15" x14ac:dyDescent="0.3">
      <c r="J585"/>
      <c r="K585"/>
      <c r="L585"/>
      <c r="O585"/>
    </row>
    <row r="586" spans="10:15" x14ac:dyDescent="0.3">
      <c r="J586"/>
      <c r="K586"/>
      <c r="L586"/>
      <c r="O586"/>
    </row>
    <row r="587" spans="10:15" x14ac:dyDescent="0.3">
      <c r="J587"/>
      <c r="K587"/>
      <c r="L587"/>
      <c r="O587"/>
    </row>
    <row r="588" spans="10:15" x14ac:dyDescent="0.3">
      <c r="J588"/>
      <c r="K588"/>
      <c r="L588"/>
      <c r="O588"/>
    </row>
    <row r="589" spans="10:15" x14ac:dyDescent="0.3">
      <c r="J589"/>
      <c r="K589"/>
      <c r="L589"/>
      <c r="O589"/>
    </row>
    <row r="590" spans="10:15" x14ac:dyDescent="0.3">
      <c r="J590"/>
      <c r="K590"/>
      <c r="L590"/>
      <c r="O590"/>
    </row>
    <row r="591" spans="10:15" x14ac:dyDescent="0.3">
      <c r="J591"/>
      <c r="K591"/>
      <c r="L591"/>
      <c r="O591"/>
    </row>
    <row r="592" spans="10:15" x14ac:dyDescent="0.3">
      <c r="J592"/>
      <c r="K592"/>
      <c r="L592"/>
      <c r="O592"/>
    </row>
    <row r="593" spans="10:15" x14ac:dyDescent="0.3">
      <c r="J593"/>
      <c r="K593"/>
      <c r="L593"/>
      <c r="O593"/>
    </row>
    <row r="594" spans="10:15" x14ac:dyDescent="0.3">
      <c r="J594"/>
      <c r="K594"/>
      <c r="L594"/>
      <c r="O594"/>
    </row>
    <row r="595" spans="10:15" x14ac:dyDescent="0.3">
      <c r="J595"/>
      <c r="K595"/>
      <c r="L595"/>
      <c r="O595"/>
    </row>
    <row r="596" spans="10:15" x14ac:dyDescent="0.3">
      <c r="J596"/>
      <c r="K596"/>
      <c r="L596"/>
      <c r="O596"/>
    </row>
    <row r="597" spans="10:15" x14ac:dyDescent="0.3">
      <c r="J597"/>
      <c r="K597"/>
      <c r="L597"/>
      <c r="O597"/>
    </row>
    <row r="598" spans="10:15" x14ac:dyDescent="0.3">
      <c r="J598"/>
      <c r="K598"/>
      <c r="L598"/>
      <c r="O598"/>
    </row>
    <row r="599" spans="10:15" x14ac:dyDescent="0.3">
      <c r="J599"/>
      <c r="K599"/>
      <c r="L599"/>
      <c r="O599"/>
    </row>
    <row r="600" spans="10:15" x14ac:dyDescent="0.3">
      <c r="J600"/>
      <c r="K600"/>
      <c r="L600"/>
      <c r="O600"/>
    </row>
    <row r="601" spans="10:15" x14ac:dyDescent="0.3">
      <c r="J601"/>
      <c r="K601"/>
      <c r="L601"/>
      <c r="O601"/>
    </row>
    <row r="602" spans="10:15" x14ac:dyDescent="0.3">
      <c r="J602"/>
      <c r="K602"/>
      <c r="L602"/>
      <c r="O602"/>
    </row>
  </sheetData>
  <pageMargins left="0.7" right="0.7" top="0.75" bottom="0.75" header="0.3" footer="0.3"/>
  <pageSetup paperSize="9" orientation="portrait" horizontalDpi="4294967293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1818-58F6-4515-9651-EBEBCB56774C}">
  <dimension ref="A1:P306"/>
  <sheetViews>
    <sheetView zoomScale="65" zoomScaleNormal="65" workbookViewId="0">
      <selection activeCell="Q1" sqref="Q1:Q1048576"/>
    </sheetView>
  </sheetViews>
  <sheetFormatPr defaultRowHeight="14.4" x14ac:dyDescent="0.3"/>
  <cols>
    <col min="1" max="1" width="37.33203125" bestFit="1" customWidth="1"/>
    <col min="2" max="2" width="33.21875" bestFit="1" customWidth="1"/>
    <col min="3" max="6" width="18.88671875" style="3" bestFit="1" customWidth="1"/>
    <col min="7" max="7" width="17.77734375" customWidth="1"/>
    <col min="8" max="8" width="18" customWidth="1"/>
    <col min="9" max="9" width="38.44140625" bestFit="1" customWidth="1"/>
    <col min="10" max="10" width="21.109375" style="3" bestFit="1" customWidth="1"/>
    <col min="11" max="11" width="18.6640625" style="3" bestFit="1" customWidth="1"/>
    <col min="13" max="13" width="33.21875" style="3" bestFit="1" customWidth="1"/>
    <col min="14" max="14" width="21.77734375" style="3" customWidth="1"/>
    <col min="15" max="15" width="20.44140625" style="3" customWidth="1"/>
    <col min="16" max="16" width="18.5546875" customWidth="1"/>
  </cols>
  <sheetData>
    <row r="1" spans="1:16" x14ac:dyDescent="0.3">
      <c r="A1" s="1" t="s">
        <v>373</v>
      </c>
      <c r="M1" s="2" t="s">
        <v>381</v>
      </c>
    </row>
    <row r="3" spans="1:16" s="1" customFormat="1" x14ac:dyDescent="0.3">
      <c r="A3" s="1" t="s">
        <v>306</v>
      </c>
      <c r="B3" s="1" t="s">
        <v>307</v>
      </c>
      <c r="C3" s="2" t="s">
        <v>366</v>
      </c>
      <c r="D3" s="2" t="s">
        <v>365</v>
      </c>
      <c r="E3" s="2" t="s">
        <v>364</v>
      </c>
      <c r="F3" s="2" t="s">
        <v>363</v>
      </c>
      <c r="G3" s="7" t="s">
        <v>374</v>
      </c>
      <c r="I3" s="10" t="s">
        <v>361</v>
      </c>
      <c r="J3" t="s">
        <v>375</v>
      </c>
      <c r="K3"/>
      <c r="M3" s="2" t="s">
        <v>361</v>
      </c>
      <c r="N3" s="2" t="s">
        <v>375</v>
      </c>
      <c r="O3" s="2" t="s">
        <v>376</v>
      </c>
      <c r="P3" s="1" t="s">
        <v>380</v>
      </c>
    </row>
    <row r="4" spans="1:16" x14ac:dyDescent="0.3">
      <c r="A4" t="s">
        <v>5</v>
      </c>
      <c r="B4" t="s">
        <v>308</v>
      </c>
      <c r="C4" s="3">
        <v>22357599</v>
      </c>
      <c r="D4" s="3">
        <v>24225966</v>
      </c>
      <c r="E4" s="3">
        <v>22869425</v>
      </c>
      <c r="F4" s="3">
        <v>23651154</v>
      </c>
      <c r="G4" s="5">
        <f t="shared" ref="G4:G67" si="0">SUM(C4:F4)/4</f>
        <v>23276036</v>
      </c>
      <c r="I4" s="11" t="s">
        <v>308</v>
      </c>
      <c r="J4" s="5">
        <v>805886793.75</v>
      </c>
      <c r="K4"/>
      <c r="M4" s="3" t="s">
        <v>308</v>
      </c>
      <c r="N4" s="3">
        <v>805886793.75</v>
      </c>
      <c r="O4" s="3">
        <v>782152535.5</v>
      </c>
      <c r="P4" s="4">
        <f>N4/$N$61</f>
        <v>1.9605314445329692E-2</v>
      </c>
    </row>
    <row r="5" spans="1:16" x14ac:dyDescent="0.3">
      <c r="A5" t="s">
        <v>6</v>
      </c>
      <c r="B5" t="s">
        <v>309</v>
      </c>
      <c r="C5" s="3">
        <v>178171105</v>
      </c>
      <c r="D5" s="3">
        <v>0</v>
      </c>
      <c r="E5" s="3">
        <v>0</v>
      </c>
      <c r="F5" s="3">
        <v>0</v>
      </c>
      <c r="G5" s="5">
        <f t="shared" si="0"/>
        <v>44542776.25</v>
      </c>
      <c r="I5" s="11" t="s">
        <v>326</v>
      </c>
      <c r="J5" s="5">
        <v>1387059842.5</v>
      </c>
      <c r="K5"/>
      <c r="M5" s="3" t="s">
        <v>326</v>
      </c>
      <c r="N5" s="3">
        <v>1387059842.5</v>
      </c>
      <c r="O5" s="3">
        <v>912807068.25</v>
      </c>
      <c r="P5" s="4">
        <f t="shared" ref="P5:P59" si="1">N5/$N$61</f>
        <v>3.3743876407457234E-2</v>
      </c>
    </row>
    <row r="6" spans="1:16" x14ac:dyDescent="0.3">
      <c r="A6" t="s">
        <v>7</v>
      </c>
      <c r="B6" t="s">
        <v>309</v>
      </c>
      <c r="C6" s="3">
        <v>307370294</v>
      </c>
      <c r="D6" s="3">
        <v>0</v>
      </c>
      <c r="E6" s="3">
        <v>0</v>
      </c>
      <c r="F6" s="3">
        <v>0</v>
      </c>
      <c r="G6" s="5">
        <f t="shared" si="0"/>
        <v>76842573.5</v>
      </c>
      <c r="I6" s="11" t="s">
        <v>372</v>
      </c>
      <c r="J6" s="5">
        <v>58982019.75</v>
      </c>
      <c r="K6"/>
      <c r="M6" s="3" t="s">
        <v>372</v>
      </c>
      <c r="N6" s="3">
        <v>58982019.75</v>
      </c>
      <c r="O6" s="3">
        <v>58982019.75</v>
      </c>
      <c r="P6" s="4">
        <f t="shared" si="1"/>
        <v>1.4348926583578182E-3</v>
      </c>
    </row>
    <row r="7" spans="1:16" x14ac:dyDescent="0.3">
      <c r="A7" t="s">
        <v>8</v>
      </c>
      <c r="B7" t="s">
        <v>310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I7" s="11" t="s">
        <v>351</v>
      </c>
      <c r="J7" s="5">
        <v>77830368.75</v>
      </c>
      <c r="K7"/>
      <c r="M7" s="3" t="s">
        <v>351</v>
      </c>
      <c r="N7" s="3">
        <v>77830368.75</v>
      </c>
      <c r="O7" s="3">
        <v>65580500.5</v>
      </c>
      <c r="P7" s="4">
        <f t="shared" si="1"/>
        <v>1.8934282886549805E-3</v>
      </c>
    </row>
    <row r="8" spans="1:16" x14ac:dyDescent="0.3">
      <c r="A8" t="s">
        <v>9</v>
      </c>
      <c r="B8" t="s">
        <v>310</v>
      </c>
      <c r="C8" s="3">
        <v>635111477</v>
      </c>
      <c r="D8" s="3">
        <v>644321465</v>
      </c>
      <c r="E8" s="3">
        <v>641603003</v>
      </c>
      <c r="F8" s="3">
        <v>631871580</v>
      </c>
      <c r="G8" s="5">
        <f t="shared" si="0"/>
        <v>638226881.25</v>
      </c>
      <c r="I8" s="11" t="s">
        <v>360</v>
      </c>
      <c r="J8" s="5">
        <v>116041871.5</v>
      </c>
      <c r="K8"/>
      <c r="M8" s="3" t="s">
        <v>360</v>
      </c>
      <c r="N8" s="3">
        <v>116041871.5</v>
      </c>
      <c r="O8" s="3">
        <v>115880106.25</v>
      </c>
      <c r="P8" s="4">
        <f t="shared" si="1"/>
        <v>2.8230235279023542E-3</v>
      </c>
    </row>
    <row r="9" spans="1:16" x14ac:dyDescent="0.3">
      <c r="A9" t="s">
        <v>10</v>
      </c>
      <c r="B9" t="s">
        <v>310</v>
      </c>
      <c r="C9" s="3">
        <v>286880873</v>
      </c>
      <c r="D9" s="3">
        <v>266552231</v>
      </c>
      <c r="E9" s="3">
        <v>280836884</v>
      </c>
      <c r="F9" s="3">
        <v>287885205</v>
      </c>
      <c r="G9" s="5">
        <f t="shared" si="0"/>
        <v>280538798.25</v>
      </c>
      <c r="I9" s="11" t="s">
        <v>330</v>
      </c>
      <c r="J9" s="5">
        <v>9850432</v>
      </c>
      <c r="K9"/>
      <c r="M9" s="3" t="s">
        <v>330</v>
      </c>
      <c r="N9" s="3">
        <v>9850432</v>
      </c>
      <c r="O9" s="3">
        <v>9850432</v>
      </c>
      <c r="P9" s="4">
        <f t="shared" si="1"/>
        <v>2.3963764920839151E-4</v>
      </c>
    </row>
    <row r="10" spans="1:16" x14ac:dyDescent="0.3">
      <c r="A10" t="s">
        <v>11</v>
      </c>
      <c r="B10" t="s">
        <v>309</v>
      </c>
      <c r="C10" s="3">
        <v>1140009</v>
      </c>
      <c r="D10" s="3">
        <v>1179108</v>
      </c>
      <c r="E10" s="3">
        <v>1194050</v>
      </c>
      <c r="F10" s="3">
        <v>1147850</v>
      </c>
      <c r="G10" s="5">
        <f t="shared" si="0"/>
        <v>1165254.25</v>
      </c>
      <c r="I10" s="11" t="s">
        <v>321</v>
      </c>
      <c r="J10" s="5">
        <v>583361230.5</v>
      </c>
      <c r="K10"/>
      <c r="M10" s="3" t="s">
        <v>321</v>
      </c>
      <c r="N10" s="3">
        <v>583361230.5</v>
      </c>
      <c r="O10" s="3">
        <v>543732878</v>
      </c>
      <c r="P10" s="4">
        <f t="shared" si="1"/>
        <v>1.4191795234598303E-2</v>
      </c>
    </row>
    <row r="11" spans="1:16" x14ac:dyDescent="0.3">
      <c r="A11" t="s">
        <v>12</v>
      </c>
      <c r="B11" t="s">
        <v>311</v>
      </c>
      <c r="C11" s="3">
        <v>1042970</v>
      </c>
      <c r="D11" s="3">
        <v>6570</v>
      </c>
      <c r="E11" s="3">
        <v>53270</v>
      </c>
      <c r="F11" s="3">
        <v>578990</v>
      </c>
      <c r="G11" s="5">
        <f t="shared" si="0"/>
        <v>420450</v>
      </c>
      <c r="I11" s="11" t="s">
        <v>318</v>
      </c>
      <c r="J11" s="5">
        <v>56614118.25</v>
      </c>
      <c r="K11"/>
      <c r="M11" s="3" t="s">
        <v>318</v>
      </c>
      <c r="N11" s="3">
        <v>56614118.25</v>
      </c>
      <c r="O11" s="3">
        <v>56614118.25</v>
      </c>
      <c r="P11" s="4">
        <f t="shared" si="1"/>
        <v>1.37728723059414E-3</v>
      </c>
    </row>
    <row r="12" spans="1:16" x14ac:dyDescent="0.3">
      <c r="A12" t="s">
        <v>13</v>
      </c>
      <c r="B12" t="s">
        <v>312</v>
      </c>
      <c r="C12" s="3">
        <v>106865.00000000001</v>
      </c>
      <c r="D12" s="3">
        <v>105604</v>
      </c>
      <c r="E12" s="3">
        <v>80318</v>
      </c>
      <c r="F12" s="3">
        <v>98098</v>
      </c>
      <c r="G12" s="5">
        <f t="shared" si="0"/>
        <v>97721.25</v>
      </c>
      <c r="I12" s="11" t="s">
        <v>337</v>
      </c>
      <c r="J12" s="5">
        <v>305055316.25</v>
      </c>
      <c r="K12"/>
      <c r="M12" s="3" t="s">
        <v>337</v>
      </c>
      <c r="N12" s="3">
        <v>305055316.25</v>
      </c>
      <c r="O12" s="3">
        <v>288755685.25</v>
      </c>
      <c r="P12" s="4">
        <f t="shared" si="1"/>
        <v>7.4212723730971829E-3</v>
      </c>
    </row>
    <row r="13" spans="1:16" x14ac:dyDescent="0.3">
      <c r="A13" t="s">
        <v>14</v>
      </c>
      <c r="B13" t="s">
        <v>311</v>
      </c>
      <c r="C13" s="3">
        <v>1006531</v>
      </c>
      <c r="D13" s="3">
        <v>666760</v>
      </c>
      <c r="E13" s="3">
        <v>280851</v>
      </c>
      <c r="F13" s="3">
        <v>36251</v>
      </c>
      <c r="G13" s="5">
        <f t="shared" si="0"/>
        <v>497598.25</v>
      </c>
      <c r="I13" s="11" t="s">
        <v>346</v>
      </c>
      <c r="J13" s="5">
        <v>438975335.25</v>
      </c>
      <c r="K13"/>
      <c r="M13" s="3" t="s">
        <v>346</v>
      </c>
      <c r="N13" s="3">
        <v>438975335.25</v>
      </c>
      <c r="O13" s="3">
        <v>438501023.5</v>
      </c>
      <c r="P13" s="4">
        <f t="shared" si="1"/>
        <v>1.0679228829738183E-2</v>
      </c>
    </row>
    <row r="14" spans="1:16" x14ac:dyDescent="0.3">
      <c r="A14" t="s">
        <v>15</v>
      </c>
      <c r="B14" t="s">
        <v>311</v>
      </c>
      <c r="C14" s="3">
        <v>985267</v>
      </c>
      <c r="D14" s="3">
        <v>852729</v>
      </c>
      <c r="E14" s="3">
        <v>496519</v>
      </c>
      <c r="F14" s="3">
        <v>502680</v>
      </c>
      <c r="G14" s="5">
        <f t="shared" si="0"/>
        <v>709298.75</v>
      </c>
      <c r="I14" s="11" t="s">
        <v>313</v>
      </c>
      <c r="J14" s="5">
        <v>635311107.75</v>
      </c>
      <c r="K14"/>
      <c r="M14" s="3" t="s">
        <v>313</v>
      </c>
      <c r="N14" s="3">
        <v>635311107.75</v>
      </c>
      <c r="O14" s="3">
        <v>517868192.25</v>
      </c>
      <c r="P14" s="4">
        <f t="shared" si="1"/>
        <v>1.5455612543408159E-2</v>
      </c>
    </row>
    <row r="15" spans="1:16" x14ac:dyDescent="0.3">
      <c r="A15" t="s">
        <v>16</v>
      </c>
      <c r="B15" t="s">
        <v>313</v>
      </c>
      <c r="C15" s="3">
        <v>151022514</v>
      </c>
      <c r="D15" s="3">
        <v>137370191</v>
      </c>
      <c r="E15" s="3">
        <v>112765147</v>
      </c>
      <c r="F15" s="3">
        <v>92099724</v>
      </c>
      <c r="G15" s="5">
        <f t="shared" si="0"/>
        <v>123314394</v>
      </c>
      <c r="I15" s="11" t="s">
        <v>343</v>
      </c>
      <c r="J15" s="5">
        <v>454069394</v>
      </c>
      <c r="K15"/>
      <c r="M15" s="3" t="s">
        <v>343</v>
      </c>
      <c r="N15" s="3">
        <v>454069394</v>
      </c>
      <c r="O15" s="3">
        <v>436449274.5</v>
      </c>
      <c r="P15" s="4">
        <f t="shared" si="1"/>
        <v>1.1046431481953169E-2</v>
      </c>
    </row>
    <row r="16" spans="1:16" x14ac:dyDescent="0.3">
      <c r="A16" t="s">
        <v>17</v>
      </c>
      <c r="B16" t="s">
        <v>313</v>
      </c>
      <c r="C16" s="3">
        <v>531268255</v>
      </c>
      <c r="D16" s="3">
        <v>548793234</v>
      </c>
      <c r="E16" s="3">
        <v>471723666</v>
      </c>
      <c r="F16" s="3">
        <v>496201700</v>
      </c>
      <c r="G16" s="5">
        <f t="shared" si="0"/>
        <v>511996713.75</v>
      </c>
      <c r="I16" s="11" t="s">
        <v>336</v>
      </c>
      <c r="J16" s="5">
        <v>18318225</v>
      </c>
      <c r="K16"/>
      <c r="M16" s="3" t="s">
        <v>336</v>
      </c>
      <c r="N16" s="3">
        <v>18318225</v>
      </c>
      <c r="O16" s="3">
        <v>18285095.25</v>
      </c>
      <c r="P16" s="4">
        <f t="shared" si="1"/>
        <v>4.4563897062285059E-4</v>
      </c>
    </row>
    <row r="17" spans="1:16" x14ac:dyDescent="0.3">
      <c r="A17" t="s">
        <v>19</v>
      </c>
      <c r="B17" t="s">
        <v>314</v>
      </c>
      <c r="C17" s="3">
        <v>11746943</v>
      </c>
      <c r="D17" s="3">
        <v>65964584</v>
      </c>
      <c r="E17" s="3">
        <v>63514664</v>
      </c>
      <c r="F17" s="3">
        <v>65181529</v>
      </c>
      <c r="G17" s="5">
        <f t="shared" si="0"/>
        <v>51601930</v>
      </c>
      <c r="I17" s="11" t="s">
        <v>340</v>
      </c>
      <c r="J17" s="5">
        <v>17440971.5</v>
      </c>
      <c r="K17"/>
      <c r="M17" s="3" t="s">
        <v>340</v>
      </c>
      <c r="N17" s="3">
        <v>17440971.5</v>
      </c>
      <c r="O17" s="3">
        <v>17440971.5</v>
      </c>
      <c r="P17" s="4">
        <f t="shared" si="1"/>
        <v>4.2429747346822493E-4</v>
      </c>
    </row>
    <row r="18" spans="1:16" x14ac:dyDescent="0.3">
      <c r="A18" t="s">
        <v>18</v>
      </c>
      <c r="B18" t="s">
        <v>314</v>
      </c>
      <c r="C18" s="3">
        <v>56217739</v>
      </c>
      <c r="D18" s="3">
        <v>16849873</v>
      </c>
      <c r="E18" s="3">
        <v>22540604</v>
      </c>
      <c r="F18" s="3">
        <v>23605858</v>
      </c>
      <c r="G18" s="5">
        <f t="shared" si="0"/>
        <v>29803518.5</v>
      </c>
      <c r="I18" s="11" t="s">
        <v>332</v>
      </c>
      <c r="J18" s="5">
        <v>498098944.25</v>
      </c>
      <c r="K18"/>
      <c r="M18" s="3" t="s">
        <v>332</v>
      </c>
      <c r="N18" s="3">
        <v>498098944.25</v>
      </c>
      <c r="O18" s="3">
        <v>475071491.25</v>
      </c>
      <c r="P18" s="4">
        <f t="shared" si="1"/>
        <v>1.2117566018754473E-2</v>
      </c>
    </row>
    <row r="19" spans="1:16" x14ac:dyDescent="0.3">
      <c r="A19" t="s">
        <v>20</v>
      </c>
      <c r="B19" t="s">
        <v>311</v>
      </c>
      <c r="C19" s="3">
        <v>8733747</v>
      </c>
      <c r="D19" s="3">
        <v>7866663</v>
      </c>
      <c r="E19" s="3">
        <v>7845799</v>
      </c>
      <c r="F19" s="3">
        <v>9284747</v>
      </c>
      <c r="G19" s="5">
        <f t="shared" si="0"/>
        <v>8432739</v>
      </c>
      <c r="I19" s="11" t="s">
        <v>314</v>
      </c>
      <c r="J19" s="5">
        <v>644148821.5</v>
      </c>
      <c r="K19"/>
      <c r="M19" s="3" t="s">
        <v>314</v>
      </c>
      <c r="N19" s="3">
        <v>644148821.5</v>
      </c>
      <c r="O19" s="3">
        <v>630502514.75</v>
      </c>
      <c r="P19" s="4">
        <f t="shared" si="1"/>
        <v>1.567061315936355E-2</v>
      </c>
    </row>
    <row r="20" spans="1:16" x14ac:dyDescent="0.3">
      <c r="A20" t="s">
        <v>21</v>
      </c>
      <c r="B20" t="s">
        <v>315</v>
      </c>
      <c r="C20" s="3">
        <v>2866056</v>
      </c>
      <c r="D20" s="3">
        <v>2498353</v>
      </c>
      <c r="E20" s="3">
        <v>1653144</v>
      </c>
      <c r="F20" s="3">
        <v>1762343</v>
      </c>
      <c r="G20" s="5">
        <f t="shared" si="0"/>
        <v>2194974</v>
      </c>
      <c r="I20" s="11" t="s">
        <v>320</v>
      </c>
      <c r="J20" s="5">
        <v>398918169.5</v>
      </c>
      <c r="K20"/>
      <c r="M20" s="3" t="s">
        <v>320</v>
      </c>
      <c r="N20" s="3">
        <v>398918169.5</v>
      </c>
      <c r="O20" s="3">
        <v>384286944.75</v>
      </c>
      <c r="P20" s="4">
        <f t="shared" si="1"/>
        <v>9.7047329868877492E-3</v>
      </c>
    </row>
    <row r="21" spans="1:16" x14ac:dyDescent="0.3">
      <c r="A21" t="s">
        <v>22</v>
      </c>
      <c r="B21" t="s">
        <v>316</v>
      </c>
      <c r="C21" s="3">
        <v>63785</v>
      </c>
      <c r="D21" s="3">
        <v>450290</v>
      </c>
      <c r="E21" s="3">
        <v>539440</v>
      </c>
      <c r="F21" s="3">
        <v>493460</v>
      </c>
      <c r="G21" s="5">
        <f t="shared" si="0"/>
        <v>386743.75</v>
      </c>
      <c r="I21" s="11" t="s">
        <v>311</v>
      </c>
      <c r="J21" s="5">
        <v>18216936</v>
      </c>
      <c r="K21"/>
      <c r="M21" s="3" t="s">
        <v>311</v>
      </c>
      <c r="N21" s="3">
        <v>18216936</v>
      </c>
      <c r="O21" s="3">
        <v>18216936</v>
      </c>
      <c r="P21" s="4">
        <f t="shared" si="1"/>
        <v>4.4317484947053272E-4</v>
      </c>
    </row>
    <row r="22" spans="1:16" x14ac:dyDescent="0.3">
      <c r="A22" t="s">
        <v>23</v>
      </c>
      <c r="B22" t="s">
        <v>317</v>
      </c>
      <c r="C22" s="3">
        <v>161311396</v>
      </c>
      <c r="D22" s="3">
        <v>168511949</v>
      </c>
      <c r="E22" s="3">
        <v>167386708</v>
      </c>
      <c r="F22" s="3">
        <v>168112031</v>
      </c>
      <c r="G22" s="5">
        <f t="shared" si="0"/>
        <v>166330521</v>
      </c>
      <c r="I22" s="11" t="s">
        <v>316</v>
      </c>
      <c r="J22" s="5">
        <v>11274753.25</v>
      </c>
      <c r="K22"/>
      <c r="M22" s="3" t="s">
        <v>316</v>
      </c>
      <c r="N22" s="3">
        <v>11274753.25</v>
      </c>
      <c r="O22" s="3">
        <v>11274012.25</v>
      </c>
      <c r="P22" s="4">
        <f t="shared" si="1"/>
        <v>2.74288007290916E-4</v>
      </c>
    </row>
    <row r="23" spans="1:16" x14ac:dyDescent="0.3">
      <c r="A23" t="s">
        <v>24</v>
      </c>
      <c r="B23" t="s">
        <v>318</v>
      </c>
      <c r="C23" s="3">
        <v>55270115</v>
      </c>
      <c r="D23" s="3">
        <v>55199257</v>
      </c>
      <c r="E23" s="3">
        <v>56398827</v>
      </c>
      <c r="F23" s="3">
        <v>59588274</v>
      </c>
      <c r="G23" s="5">
        <f t="shared" si="0"/>
        <v>56614118.25</v>
      </c>
      <c r="I23" s="11" t="s">
        <v>347</v>
      </c>
      <c r="J23" s="5">
        <v>50142380.75</v>
      </c>
      <c r="K23"/>
      <c r="M23" s="3" t="s">
        <v>347</v>
      </c>
      <c r="N23" s="3">
        <v>50142380.75</v>
      </c>
      <c r="O23" s="3">
        <v>50142380.75</v>
      </c>
      <c r="P23" s="4">
        <f t="shared" si="1"/>
        <v>1.2198452056358649E-3</v>
      </c>
    </row>
    <row r="24" spans="1:16" x14ac:dyDescent="0.3">
      <c r="A24" t="s">
        <v>25</v>
      </c>
      <c r="B24" t="s">
        <v>319</v>
      </c>
      <c r="C24" s="3">
        <v>281437.00000000006</v>
      </c>
      <c r="D24" s="3">
        <v>318963</v>
      </c>
      <c r="E24" s="3">
        <v>328943</v>
      </c>
      <c r="F24" s="3">
        <v>317429</v>
      </c>
      <c r="G24" s="5">
        <f t="shared" si="0"/>
        <v>311693</v>
      </c>
      <c r="I24" s="11" t="s">
        <v>353</v>
      </c>
      <c r="J24" s="5">
        <v>51880395.5</v>
      </c>
      <c r="K24"/>
      <c r="M24" s="3" t="s">
        <v>353</v>
      </c>
      <c r="N24" s="3">
        <v>51880395.5</v>
      </c>
      <c r="O24" s="3">
        <v>51661650.5</v>
      </c>
      <c r="P24" s="4">
        <f t="shared" si="1"/>
        <v>1.2621269826157487E-3</v>
      </c>
    </row>
    <row r="25" spans="1:16" x14ac:dyDescent="0.3">
      <c r="A25" t="s">
        <v>26</v>
      </c>
      <c r="B25" t="s">
        <v>316</v>
      </c>
      <c r="C25" s="3">
        <v>451371</v>
      </c>
      <c r="D25" s="3">
        <v>1402317</v>
      </c>
      <c r="E25" s="3">
        <v>472250</v>
      </c>
      <c r="F25" s="3">
        <v>1614089</v>
      </c>
      <c r="G25" s="5">
        <f t="shared" si="0"/>
        <v>985006.75</v>
      </c>
      <c r="I25" s="11" t="s">
        <v>328</v>
      </c>
      <c r="J25" s="5">
        <v>741962339.5</v>
      </c>
      <c r="K25"/>
      <c r="M25" s="3" t="s">
        <v>328</v>
      </c>
      <c r="N25" s="3">
        <v>741962339.5</v>
      </c>
      <c r="O25" s="3">
        <v>537817948</v>
      </c>
      <c r="P25" s="4">
        <f t="shared" si="1"/>
        <v>1.8050184077098189E-2</v>
      </c>
    </row>
    <row r="26" spans="1:16" x14ac:dyDescent="0.3">
      <c r="A26" t="s">
        <v>27</v>
      </c>
      <c r="B26" t="s">
        <v>320</v>
      </c>
      <c r="C26" s="3">
        <v>395787548</v>
      </c>
      <c r="D26" s="3">
        <v>401291289</v>
      </c>
      <c r="E26" s="3">
        <v>396236396</v>
      </c>
      <c r="F26" s="3">
        <v>402357445</v>
      </c>
      <c r="G26" s="5">
        <f t="shared" si="0"/>
        <v>398918169.5</v>
      </c>
      <c r="I26" s="11" t="s">
        <v>324</v>
      </c>
      <c r="J26" s="5">
        <v>272814126</v>
      </c>
      <c r="K26"/>
      <c r="M26" s="3" t="s">
        <v>324</v>
      </c>
      <c r="N26" s="3">
        <v>272814126</v>
      </c>
      <c r="O26" s="3">
        <v>272632872.5</v>
      </c>
      <c r="P26" s="4">
        <f t="shared" si="1"/>
        <v>6.6369206777410292E-3</v>
      </c>
    </row>
    <row r="27" spans="1:16" x14ac:dyDescent="0.3">
      <c r="A27" t="s">
        <v>28</v>
      </c>
      <c r="B27" t="s">
        <v>321</v>
      </c>
      <c r="C27" s="3">
        <v>120740768</v>
      </c>
      <c r="D27" s="3">
        <v>55661159</v>
      </c>
      <c r="E27" s="3">
        <v>56686221</v>
      </c>
      <c r="F27" s="3">
        <v>58551227</v>
      </c>
      <c r="G27" s="5">
        <f t="shared" si="0"/>
        <v>72909843.75</v>
      </c>
      <c r="I27" s="11" t="s">
        <v>323</v>
      </c>
      <c r="J27" s="5">
        <v>53249270.25</v>
      </c>
      <c r="K27"/>
      <c r="M27" s="3" t="s">
        <v>323</v>
      </c>
      <c r="N27" s="3">
        <v>53249270.25</v>
      </c>
      <c r="O27" s="3">
        <v>48846209.75</v>
      </c>
      <c r="P27" s="4">
        <f t="shared" si="1"/>
        <v>1.2954284588505701E-3</v>
      </c>
    </row>
    <row r="28" spans="1:16" x14ac:dyDescent="0.3">
      <c r="A28" t="s">
        <v>29</v>
      </c>
      <c r="B28" t="s">
        <v>321</v>
      </c>
      <c r="C28" s="3">
        <v>288133134</v>
      </c>
      <c r="D28" s="3">
        <v>367510254</v>
      </c>
      <c r="E28" s="3">
        <v>362716129</v>
      </c>
      <c r="F28" s="3">
        <v>379420313</v>
      </c>
      <c r="G28" s="5">
        <f t="shared" si="0"/>
        <v>349444957.5</v>
      </c>
      <c r="I28" s="11" t="s">
        <v>348</v>
      </c>
      <c r="J28" s="5">
        <v>109435.25</v>
      </c>
      <c r="K28"/>
      <c r="M28" s="3" t="s">
        <v>348</v>
      </c>
      <c r="N28" s="3">
        <v>109435.25</v>
      </c>
      <c r="O28" s="3">
        <v>109435.25</v>
      </c>
      <c r="P28" s="4">
        <f t="shared" si="1"/>
        <v>2.6623000951158922E-6</v>
      </c>
    </row>
    <row r="29" spans="1:16" x14ac:dyDescent="0.3">
      <c r="A29" t="s">
        <v>30</v>
      </c>
      <c r="B29" t="s">
        <v>308</v>
      </c>
      <c r="C29" s="3">
        <v>42054805</v>
      </c>
      <c r="D29" s="3">
        <v>42139111</v>
      </c>
      <c r="E29" s="3">
        <v>37942946</v>
      </c>
      <c r="F29" s="3">
        <v>44693054</v>
      </c>
      <c r="G29" s="5">
        <f t="shared" si="0"/>
        <v>41707479</v>
      </c>
      <c r="I29" s="11" t="s">
        <v>349</v>
      </c>
      <c r="J29" s="5">
        <v>4048.75</v>
      </c>
      <c r="K29"/>
      <c r="M29" s="3" t="s">
        <v>349</v>
      </c>
      <c r="N29" s="3">
        <v>4048.75</v>
      </c>
      <c r="O29" s="3">
        <v>4048.75</v>
      </c>
      <c r="P29" s="4">
        <f t="shared" si="1"/>
        <v>9.8496485456929723E-8</v>
      </c>
    </row>
    <row r="30" spans="1:16" x14ac:dyDescent="0.3">
      <c r="A30" t="s">
        <v>31</v>
      </c>
      <c r="B30" t="s">
        <v>322</v>
      </c>
      <c r="C30" s="3">
        <v>465284187</v>
      </c>
      <c r="D30" s="3">
        <v>473291284</v>
      </c>
      <c r="E30" s="3">
        <v>474845515</v>
      </c>
      <c r="F30" s="3">
        <v>489405422</v>
      </c>
      <c r="G30" s="5">
        <f t="shared" si="0"/>
        <v>475706602</v>
      </c>
      <c r="I30" s="12" t="s">
        <v>344</v>
      </c>
      <c r="J30" s="31">
        <v>469154094.25</v>
      </c>
      <c r="K30"/>
      <c r="M30" s="3" t="s">
        <v>344</v>
      </c>
      <c r="N30" s="3">
        <v>469154094.25</v>
      </c>
      <c r="O30" s="3">
        <v>0</v>
      </c>
      <c r="P30" s="4">
        <f t="shared" si="1"/>
        <v>1.1413406464057835E-2</v>
      </c>
    </row>
    <row r="31" spans="1:16" x14ac:dyDescent="0.3">
      <c r="A31" t="s">
        <v>32</v>
      </c>
      <c r="B31" t="s">
        <v>323</v>
      </c>
      <c r="C31" s="3">
        <v>7996923</v>
      </c>
      <c r="D31" s="3">
        <v>6115723</v>
      </c>
      <c r="E31" s="3">
        <v>4779560</v>
      </c>
      <c r="F31" s="3">
        <v>3149661</v>
      </c>
      <c r="G31" s="5">
        <f t="shared" si="0"/>
        <v>5510466.75</v>
      </c>
      <c r="I31" s="11" t="s">
        <v>325</v>
      </c>
      <c r="J31" s="5">
        <v>1084961715.75</v>
      </c>
      <c r="K31"/>
      <c r="M31" s="3" t="s">
        <v>325</v>
      </c>
      <c r="N31" s="3">
        <v>1084961715.75</v>
      </c>
      <c r="O31" s="3">
        <v>1059785442.5</v>
      </c>
      <c r="P31" s="4">
        <f t="shared" si="1"/>
        <v>2.6394545441604297E-2</v>
      </c>
    </row>
    <row r="32" spans="1:16" x14ac:dyDescent="0.3">
      <c r="A32" t="s">
        <v>33</v>
      </c>
      <c r="B32" t="s">
        <v>324</v>
      </c>
      <c r="C32" s="3">
        <v>32084823</v>
      </c>
      <c r="D32" s="3">
        <v>31026209</v>
      </c>
      <c r="E32" s="3">
        <v>12557017</v>
      </c>
      <c r="F32" s="3">
        <v>23605574</v>
      </c>
      <c r="G32" s="5">
        <f t="shared" si="0"/>
        <v>24818405.75</v>
      </c>
      <c r="I32" s="11" t="s">
        <v>342</v>
      </c>
      <c r="J32" s="5">
        <v>23940</v>
      </c>
      <c r="K32"/>
      <c r="M32" s="3" t="s">
        <v>342</v>
      </c>
      <c r="N32" s="3">
        <v>23940</v>
      </c>
      <c r="O32" s="3">
        <v>23940</v>
      </c>
      <c r="P32" s="4">
        <f t="shared" si="1"/>
        <v>5.8240342373297864E-7</v>
      </c>
    </row>
    <row r="33" spans="1:16" x14ac:dyDescent="0.3">
      <c r="A33" t="s">
        <v>34</v>
      </c>
      <c r="B33" t="s">
        <v>325</v>
      </c>
      <c r="C33" s="3">
        <v>351405275</v>
      </c>
      <c r="D33" s="3">
        <v>386205368</v>
      </c>
      <c r="E33" s="3">
        <v>410143976</v>
      </c>
      <c r="F33" s="3">
        <v>388609341</v>
      </c>
      <c r="G33" s="5">
        <f t="shared" si="0"/>
        <v>384090990</v>
      </c>
      <c r="I33" s="11" t="s">
        <v>338</v>
      </c>
      <c r="J33" s="5">
        <v>1080012377.5</v>
      </c>
      <c r="K33"/>
      <c r="M33" s="3" t="s">
        <v>338</v>
      </c>
      <c r="N33" s="3">
        <v>1080012377.5</v>
      </c>
      <c r="O33" s="3">
        <v>496062117.25</v>
      </c>
      <c r="P33" s="4">
        <f t="shared" si="1"/>
        <v>2.627413977986609E-2</v>
      </c>
    </row>
    <row r="34" spans="1:16" x14ac:dyDescent="0.3">
      <c r="A34" t="s">
        <v>35</v>
      </c>
      <c r="B34" t="s">
        <v>322</v>
      </c>
      <c r="C34" s="3">
        <v>125025857</v>
      </c>
      <c r="D34" s="3">
        <v>123469610</v>
      </c>
      <c r="E34" s="3">
        <v>123269771</v>
      </c>
      <c r="F34" s="3">
        <v>124291639</v>
      </c>
      <c r="G34" s="5">
        <f t="shared" si="0"/>
        <v>124014219.25</v>
      </c>
      <c r="I34" s="11" t="s">
        <v>357</v>
      </c>
      <c r="J34" s="5">
        <v>5013385236.75</v>
      </c>
      <c r="K34"/>
      <c r="M34" s="3" t="s">
        <v>357</v>
      </c>
      <c r="N34" s="3">
        <v>5013385236.75</v>
      </c>
      <c r="O34" s="3">
        <v>5013385236.75</v>
      </c>
      <c r="P34" s="4">
        <f t="shared" si="1"/>
        <v>0.12196377303156099</v>
      </c>
    </row>
    <row r="35" spans="1:16" x14ac:dyDescent="0.3">
      <c r="A35" t="s">
        <v>36</v>
      </c>
      <c r="B35" t="s">
        <v>309</v>
      </c>
      <c r="C35" s="3">
        <v>626859231</v>
      </c>
      <c r="D35" s="3">
        <v>656309479</v>
      </c>
      <c r="E35" s="3">
        <v>651574988</v>
      </c>
      <c r="F35" s="3">
        <v>655312510</v>
      </c>
      <c r="G35" s="5">
        <f t="shared" si="0"/>
        <v>647514052</v>
      </c>
      <c r="I35" s="11" t="s">
        <v>309</v>
      </c>
      <c r="J35" s="5">
        <v>3291032822.25</v>
      </c>
      <c r="K35"/>
      <c r="M35" s="3" t="s">
        <v>309</v>
      </c>
      <c r="N35" s="3">
        <v>3291032822.25</v>
      </c>
      <c r="O35" s="3">
        <v>3283247025.5</v>
      </c>
      <c r="P35" s="4">
        <f t="shared" si="1"/>
        <v>8.0063023529490698E-2</v>
      </c>
    </row>
    <row r="36" spans="1:16" x14ac:dyDescent="0.3">
      <c r="A36" t="s">
        <v>37</v>
      </c>
      <c r="B36" t="s">
        <v>326</v>
      </c>
      <c r="C36" s="3">
        <v>81779.000000000015</v>
      </c>
      <c r="D36" s="3">
        <v>37713</v>
      </c>
      <c r="E36" s="3">
        <v>22467</v>
      </c>
      <c r="F36" s="3">
        <v>4541</v>
      </c>
      <c r="G36" s="5">
        <f t="shared" si="0"/>
        <v>36625</v>
      </c>
      <c r="I36" s="11" t="s">
        <v>317</v>
      </c>
      <c r="J36" s="5">
        <v>428414213.25</v>
      </c>
      <c r="K36"/>
      <c r="M36" s="3" t="s">
        <v>317</v>
      </c>
      <c r="N36" s="3">
        <v>428414213.25</v>
      </c>
      <c r="O36" s="3">
        <v>335982905</v>
      </c>
      <c r="P36" s="4">
        <f t="shared" si="1"/>
        <v>1.0422301778307035E-2</v>
      </c>
    </row>
    <row r="37" spans="1:16" x14ac:dyDescent="0.3">
      <c r="A37" t="s">
        <v>38</v>
      </c>
      <c r="B37" t="s">
        <v>327</v>
      </c>
      <c r="C37" s="3">
        <v>209559265</v>
      </c>
      <c r="D37" s="3">
        <v>213351172</v>
      </c>
      <c r="E37" s="3">
        <v>214577095</v>
      </c>
      <c r="F37" s="3">
        <v>219650946</v>
      </c>
      <c r="G37" s="5">
        <f t="shared" si="0"/>
        <v>214284619.5</v>
      </c>
      <c r="I37" s="11" t="s">
        <v>358</v>
      </c>
      <c r="J37" s="5">
        <v>511041474.5</v>
      </c>
      <c r="K37"/>
      <c r="M37" s="3" t="s">
        <v>358</v>
      </c>
      <c r="N37" s="3">
        <v>511041474.5</v>
      </c>
      <c r="O37" s="3">
        <v>511041474.5</v>
      </c>
      <c r="P37" s="4">
        <f t="shared" si="1"/>
        <v>1.2432427085144099E-2</v>
      </c>
    </row>
    <row r="38" spans="1:16" x14ac:dyDescent="0.3">
      <c r="A38" t="s">
        <v>39</v>
      </c>
      <c r="B38" t="s">
        <v>322</v>
      </c>
      <c r="C38" s="3">
        <v>0</v>
      </c>
      <c r="D38" s="3">
        <v>0</v>
      </c>
      <c r="E38" s="3">
        <v>0</v>
      </c>
      <c r="F38" s="3">
        <v>0</v>
      </c>
      <c r="G38" s="5">
        <f t="shared" si="0"/>
        <v>0</v>
      </c>
      <c r="I38" s="11" t="s">
        <v>350</v>
      </c>
      <c r="J38" s="5">
        <v>982166</v>
      </c>
      <c r="K38"/>
      <c r="M38" s="3" t="s">
        <v>350</v>
      </c>
      <c r="N38" s="3">
        <v>982166</v>
      </c>
      <c r="O38" s="3">
        <v>982166</v>
      </c>
      <c r="P38" s="4">
        <f t="shared" si="1"/>
        <v>2.3893769468426262E-5</v>
      </c>
    </row>
    <row r="39" spans="1:16" x14ac:dyDescent="0.3">
      <c r="A39" t="s">
        <v>40</v>
      </c>
      <c r="B39" t="s">
        <v>309</v>
      </c>
      <c r="C39" s="3">
        <v>0</v>
      </c>
      <c r="D39" s="3">
        <v>0</v>
      </c>
      <c r="E39" s="3">
        <v>0</v>
      </c>
      <c r="F39" s="3">
        <v>0</v>
      </c>
      <c r="G39" s="5">
        <f t="shared" si="0"/>
        <v>0</v>
      </c>
      <c r="I39" s="11" t="s">
        <v>322</v>
      </c>
      <c r="J39" s="5">
        <v>5077069574.75</v>
      </c>
      <c r="K39"/>
      <c r="M39" s="3" t="s">
        <v>322</v>
      </c>
      <c r="N39" s="3">
        <v>5077069574.75</v>
      </c>
      <c r="O39" s="13">
        <f>4282046914.5-109343657-61590767</f>
        <v>4111112490.5</v>
      </c>
      <c r="P39" s="4">
        <f t="shared" si="1"/>
        <v>0.12351306194089132</v>
      </c>
    </row>
    <row r="40" spans="1:16" x14ac:dyDescent="0.3">
      <c r="A40" t="s">
        <v>41</v>
      </c>
      <c r="B40" t="s">
        <v>309</v>
      </c>
      <c r="C40" s="3">
        <v>0</v>
      </c>
      <c r="D40" s="3">
        <v>0</v>
      </c>
      <c r="E40" s="3">
        <v>0</v>
      </c>
      <c r="F40" s="3">
        <v>0</v>
      </c>
      <c r="G40" s="5">
        <f t="shared" si="0"/>
        <v>0</v>
      </c>
      <c r="I40" s="11" t="s">
        <v>319</v>
      </c>
      <c r="J40" s="5">
        <v>311693</v>
      </c>
      <c r="K40"/>
      <c r="M40" s="3" t="s">
        <v>319</v>
      </c>
      <c r="N40" s="3">
        <v>311693</v>
      </c>
      <c r="O40" s="3">
        <v>311693</v>
      </c>
      <c r="P40" s="4">
        <f t="shared" si="1"/>
        <v>7.582751476758702E-6</v>
      </c>
    </row>
    <row r="41" spans="1:16" x14ac:dyDescent="0.3">
      <c r="A41" t="s">
        <v>42</v>
      </c>
      <c r="B41" t="s">
        <v>309</v>
      </c>
      <c r="C41" s="3">
        <v>0</v>
      </c>
      <c r="D41" s="3">
        <v>0</v>
      </c>
      <c r="E41" s="3">
        <v>0</v>
      </c>
      <c r="F41" s="3">
        <v>0</v>
      </c>
      <c r="G41" s="5">
        <f t="shared" si="0"/>
        <v>0</v>
      </c>
      <c r="I41" s="11" t="s">
        <v>331</v>
      </c>
      <c r="J41" s="5">
        <v>82593542.5</v>
      </c>
      <c r="K41"/>
      <c r="M41" s="3" t="s">
        <v>331</v>
      </c>
      <c r="N41" s="3">
        <v>82593542.5</v>
      </c>
      <c r="O41" s="3">
        <v>82561030.5</v>
      </c>
      <c r="P41" s="4">
        <f t="shared" si="1"/>
        <v>2.0093050096171797E-3</v>
      </c>
    </row>
    <row r="42" spans="1:16" x14ac:dyDescent="0.3">
      <c r="A42" t="s">
        <v>43</v>
      </c>
      <c r="B42" t="s">
        <v>309</v>
      </c>
      <c r="C42" s="3">
        <v>1746189</v>
      </c>
      <c r="D42" s="3">
        <v>1887524</v>
      </c>
      <c r="E42" s="3">
        <v>1627189</v>
      </c>
      <c r="F42" s="3">
        <v>1654297</v>
      </c>
      <c r="G42" s="5">
        <f t="shared" si="0"/>
        <v>1728799.75</v>
      </c>
      <c r="I42" s="11" t="s">
        <v>354</v>
      </c>
      <c r="J42" s="5">
        <v>3792520</v>
      </c>
      <c r="K42"/>
      <c r="M42" s="3" t="s">
        <v>354</v>
      </c>
      <c r="N42" s="3">
        <v>3792520</v>
      </c>
      <c r="O42" s="3">
        <v>3792520</v>
      </c>
      <c r="P42" s="4">
        <f t="shared" si="1"/>
        <v>9.226301723374253E-5</v>
      </c>
    </row>
    <row r="43" spans="1:16" x14ac:dyDescent="0.3">
      <c r="A43" t="s">
        <v>44</v>
      </c>
      <c r="B43" t="s">
        <v>326</v>
      </c>
      <c r="C43" s="3">
        <v>169160496</v>
      </c>
      <c r="D43" s="3">
        <v>184697330</v>
      </c>
      <c r="E43" s="3">
        <v>186661508</v>
      </c>
      <c r="F43" s="3">
        <v>203544505</v>
      </c>
      <c r="G43" s="5">
        <f t="shared" si="0"/>
        <v>186015959.75</v>
      </c>
      <c r="I43" s="11" t="s">
        <v>345</v>
      </c>
      <c r="J43" s="5">
        <v>16088208.5</v>
      </c>
      <c r="K43"/>
      <c r="M43" s="3" t="s">
        <v>345</v>
      </c>
      <c r="N43" s="3">
        <v>16088208.5</v>
      </c>
      <c r="O43" s="3">
        <v>16088208.5</v>
      </c>
      <c r="P43" s="4">
        <f t="shared" si="1"/>
        <v>3.9138795790016748E-4</v>
      </c>
    </row>
    <row r="44" spans="1:16" x14ac:dyDescent="0.3">
      <c r="A44" t="s">
        <v>45</v>
      </c>
      <c r="B44" t="s">
        <v>328</v>
      </c>
      <c r="C44" s="3">
        <v>2236</v>
      </c>
      <c r="D44" s="3">
        <v>0</v>
      </c>
      <c r="E44" s="3">
        <v>0</v>
      </c>
      <c r="F44" s="3">
        <v>0</v>
      </c>
      <c r="G44" s="5">
        <f t="shared" si="0"/>
        <v>559</v>
      </c>
      <c r="I44" s="11" t="s">
        <v>352</v>
      </c>
      <c r="J44" s="5">
        <v>443680.75</v>
      </c>
      <c r="K44"/>
      <c r="M44" s="3" t="s">
        <v>352</v>
      </c>
      <c r="N44" s="3">
        <v>443680.75</v>
      </c>
      <c r="O44" s="3">
        <v>443680.75</v>
      </c>
      <c r="P44" s="4">
        <f t="shared" si="1"/>
        <v>1.079370041121202E-5</v>
      </c>
    </row>
    <row r="45" spans="1:16" x14ac:dyDescent="0.3">
      <c r="A45" t="s">
        <v>46</v>
      </c>
      <c r="B45" t="s">
        <v>309</v>
      </c>
      <c r="C45" s="3">
        <v>1265467</v>
      </c>
      <c r="D45" s="3">
        <v>1292905</v>
      </c>
      <c r="E45" s="3">
        <v>1238287</v>
      </c>
      <c r="F45" s="3">
        <v>1201421</v>
      </c>
      <c r="G45" s="5">
        <f t="shared" si="0"/>
        <v>1249520</v>
      </c>
      <c r="I45" s="11" t="s">
        <v>341</v>
      </c>
      <c r="J45" s="5">
        <v>323656208.75</v>
      </c>
      <c r="K45"/>
      <c r="M45" s="3" t="s">
        <v>341</v>
      </c>
      <c r="N45" s="3">
        <v>323656208.75</v>
      </c>
      <c r="O45" s="3">
        <v>244450411</v>
      </c>
      <c r="P45" s="4">
        <f t="shared" si="1"/>
        <v>7.8737879736188662E-3</v>
      </c>
    </row>
    <row r="46" spans="1:16" x14ac:dyDescent="0.3">
      <c r="A46" t="s">
        <v>47</v>
      </c>
      <c r="B46" t="s">
        <v>312</v>
      </c>
      <c r="C46" s="3">
        <v>19611.000000000004</v>
      </c>
      <c r="D46" s="3">
        <v>15756</v>
      </c>
      <c r="E46" s="3">
        <v>17364</v>
      </c>
      <c r="F46" s="3">
        <v>16794</v>
      </c>
      <c r="G46" s="5">
        <f t="shared" si="0"/>
        <v>17381.25</v>
      </c>
      <c r="I46" s="11" t="s">
        <v>333</v>
      </c>
      <c r="J46" s="5">
        <v>582030166.5</v>
      </c>
      <c r="K46"/>
      <c r="M46" s="3" t="s">
        <v>333</v>
      </c>
      <c r="N46" s="3">
        <v>582030166.5</v>
      </c>
      <c r="O46" s="3">
        <v>369738842.5</v>
      </c>
      <c r="P46" s="4">
        <f t="shared" si="1"/>
        <v>1.4159413604238748E-2</v>
      </c>
    </row>
    <row r="47" spans="1:16" x14ac:dyDescent="0.3">
      <c r="A47" t="s">
        <v>48</v>
      </c>
      <c r="B47" t="s">
        <v>329</v>
      </c>
      <c r="C47" s="3">
        <v>93558339</v>
      </c>
      <c r="D47" s="3">
        <v>101961411</v>
      </c>
      <c r="E47" s="3">
        <v>105407315</v>
      </c>
      <c r="F47" s="3">
        <v>102545884</v>
      </c>
      <c r="G47" s="5">
        <f t="shared" si="0"/>
        <v>100868237.25</v>
      </c>
      <c r="I47" s="11" t="s">
        <v>356</v>
      </c>
      <c r="J47" s="5">
        <v>549797.5</v>
      </c>
      <c r="K47"/>
      <c r="M47" s="3" t="s">
        <v>356</v>
      </c>
      <c r="N47" s="3">
        <v>549797.5</v>
      </c>
      <c r="O47" s="3">
        <v>549797.5</v>
      </c>
      <c r="P47" s="4">
        <f t="shared" si="1"/>
        <v>1.3375269271505111E-5</v>
      </c>
    </row>
    <row r="48" spans="1:16" x14ac:dyDescent="0.3">
      <c r="A48" t="s">
        <v>49</v>
      </c>
      <c r="B48" t="s">
        <v>329</v>
      </c>
      <c r="C48" s="3">
        <v>720037763</v>
      </c>
      <c r="D48" s="3">
        <v>708604451</v>
      </c>
      <c r="E48" s="3">
        <v>711117802</v>
      </c>
      <c r="F48" s="3">
        <v>701445755</v>
      </c>
      <c r="G48" s="5">
        <f t="shared" si="0"/>
        <v>710301442.75</v>
      </c>
      <c r="I48" s="11" t="s">
        <v>370</v>
      </c>
      <c r="J48" s="5">
        <v>934224</v>
      </c>
      <c r="K48"/>
      <c r="M48" s="3" t="s">
        <v>370</v>
      </c>
      <c r="N48" s="3">
        <v>934224</v>
      </c>
      <c r="O48" s="3">
        <v>934224</v>
      </c>
      <c r="P48" s="4">
        <f t="shared" si="1"/>
        <v>2.2727454307999929E-5</v>
      </c>
    </row>
    <row r="49" spans="1:16" x14ac:dyDescent="0.3">
      <c r="A49" t="s">
        <v>50</v>
      </c>
      <c r="B49" t="s">
        <v>322</v>
      </c>
      <c r="C49" s="3">
        <v>297510154</v>
      </c>
      <c r="D49" s="3">
        <v>273577415</v>
      </c>
      <c r="E49" s="3">
        <v>228743340</v>
      </c>
      <c r="F49" s="3">
        <v>223981644</v>
      </c>
      <c r="G49" s="5">
        <f t="shared" si="0"/>
        <v>255953138.25</v>
      </c>
      <c r="I49" s="11" t="s">
        <v>334</v>
      </c>
      <c r="J49" s="5">
        <v>358183219.5</v>
      </c>
      <c r="K49"/>
      <c r="M49" s="3" t="s">
        <v>334</v>
      </c>
      <c r="N49" s="3">
        <v>358183219.5</v>
      </c>
      <c r="O49" s="3">
        <v>159906509.5</v>
      </c>
      <c r="P49" s="4">
        <f t="shared" si="1"/>
        <v>8.7137482606725568E-3</v>
      </c>
    </row>
    <row r="50" spans="1:16" x14ac:dyDescent="0.3">
      <c r="A50" t="s">
        <v>51</v>
      </c>
      <c r="B50" t="s">
        <v>314</v>
      </c>
      <c r="C50" s="3">
        <v>84916590</v>
      </c>
      <c r="D50" s="3">
        <v>90799750</v>
      </c>
      <c r="E50" s="3">
        <v>79026770</v>
      </c>
      <c r="F50" s="3">
        <v>64956537</v>
      </c>
      <c r="G50" s="5">
        <f t="shared" si="0"/>
        <v>79924911.75</v>
      </c>
      <c r="I50" s="12" t="s">
        <v>312</v>
      </c>
      <c r="J50" s="31">
        <v>656752.25</v>
      </c>
      <c r="K50"/>
      <c r="M50" s="3" t="s">
        <v>312</v>
      </c>
      <c r="N50" s="3">
        <v>656752.25</v>
      </c>
      <c r="O50" s="3">
        <v>0</v>
      </c>
      <c r="P50" s="4">
        <f t="shared" si="1"/>
        <v>1.5977224684391694E-5</v>
      </c>
    </row>
    <row r="51" spans="1:16" x14ac:dyDescent="0.3">
      <c r="A51" t="s">
        <v>52</v>
      </c>
      <c r="B51" t="s">
        <v>314</v>
      </c>
      <c r="C51" s="3">
        <v>33369734</v>
      </c>
      <c r="D51" s="3">
        <v>34179245</v>
      </c>
      <c r="E51" s="3">
        <v>27276328</v>
      </c>
      <c r="F51" s="3">
        <v>30930715</v>
      </c>
      <c r="G51" s="5">
        <f t="shared" si="0"/>
        <v>31439005.5</v>
      </c>
      <c r="I51" s="11" t="s">
        <v>359</v>
      </c>
      <c r="J51" s="5">
        <v>64659887.75</v>
      </c>
      <c r="K51"/>
      <c r="M51" s="3" t="s">
        <v>359</v>
      </c>
      <c r="N51" s="3">
        <v>64659887.75</v>
      </c>
      <c r="O51" s="3">
        <v>64659887.75</v>
      </c>
      <c r="P51" s="4">
        <f t="shared" si="1"/>
        <v>1.5730217211274056E-3</v>
      </c>
    </row>
    <row r="52" spans="1:16" x14ac:dyDescent="0.3">
      <c r="A52" t="s">
        <v>54</v>
      </c>
      <c r="B52" t="s">
        <v>330</v>
      </c>
      <c r="C52" s="3">
        <v>1793940</v>
      </c>
      <c r="D52" s="3">
        <v>1729028</v>
      </c>
      <c r="E52" s="3">
        <v>1691437</v>
      </c>
      <c r="F52" s="3">
        <v>1725146</v>
      </c>
      <c r="G52" s="5">
        <f t="shared" si="0"/>
        <v>1734887.75</v>
      </c>
      <c r="I52" s="11" t="s">
        <v>335</v>
      </c>
      <c r="J52" s="5">
        <v>1668513939.5</v>
      </c>
      <c r="K52"/>
      <c r="M52" s="3" t="s">
        <v>335</v>
      </c>
      <c r="N52" s="3">
        <v>1668513939.5</v>
      </c>
      <c r="O52" s="3">
        <v>1063412335</v>
      </c>
      <c r="P52" s="4">
        <f t="shared" si="1"/>
        <v>4.0590987089014208E-2</v>
      </c>
    </row>
    <row r="53" spans="1:16" x14ac:dyDescent="0.3">
      <c r="A53" t="s">
        <v>53</v>
      </c>
      <c r="B53" t="s">
        <v>326</v>
      </c>
      <c r="C53" s="3">
        <v>88099547</v>
      </c>
      <c r="D53" s="3">
        <v>89432116</v>
      </c>
      <c r="E53" s="3">
        <v>89273251</v>
      </c>
      <c r="F53" s="3">
        <v>93497251</v>
      </c>
      <c r="G53" s="5">
        <f t="shared" si="0"/>
        <v>90075541.25</v>
      </c>
      <c r="I53" s="11" t="s">
        <v>310</v>
      </c>
      <c r="J53" s="5">
        <v>8719777680.5</v>
      </c>
      <c r="K53"/>
      <c r="M53" s="3" t="s">
        <v>310</v>
      </c>
      <c r="N53" s="3">
        <v>8719777680.5</v>
      </c>
      <c r="O53" s="3">
        <v>8608783800.5</v>
      </c>
      <c r="P53" s="4">
        <f t="shared" si="1"/>
        <v>0.21213151108243991</v>
      </c>
    </row>
    <row r="54" spans="1:16" x14ac:dyDescent="0.3">
      <c r="A54" t="s">
        <v>55</v>
      </c>
      <c r="B54" t="s">
        <v>330</v>
      </c>
      <c r="C54" s="3">
        <v>157123</v>
      </c>
      <c r="D54" s="3">
        <v>207608</v>
      </c>
      <c r="E54" s="3">
        <v>576704</v>
      </c>
      <c r="F54" s="3">
        <v>662030</v>
      </c>
      <c r="G54" s="5">
        <f t="shared" si="0"/>
        <v>400866.25</v>
      </c>
      <c r="I54" s="11" t="s">
        <v>327</v>
      </c>
      <c r="J54" s="5">
        <v>397475733.75</v>
      </c>
      <c r="K54"/>
      <c r="M54" s="3" t="s">
        <v>327</v>
      </c>
      <c r="N54" s="3">
        <v>397475733.75</v>
      </c>
      <c r="O54" s="3">
        <v>396285450.75</v>
      </c>
      <c r="P54" s="4">
        <f t="shared" si="1"/>
        <v>9.6696419459806962E-3</v>
      </c>
    </row>
    <row r="55" spans="1:16" x14ac:dyDescent="0.3">
      <c r="A55" t="s">
        <v>56</v>
      </c>
      <c r="B55" t="s">
        <v>315</v>
      </c>
      <c r="C55" s="3">
        <v>45682004</v>
      </c>
      <c r="D55" s="3">
        <v>43117661</v>
      </c>
      <c r="E55" s="3">
        <v>43497840</v>
      </c>
      <c r="F55" s="3">
        <v>45225803</v>
      </c>
      <c r="G55" s="5">
        <f t="shared" si="0"/>
        <v>44380827</v>
      </c>
      <c r="I55" s="11" t="s">
        <v>339</v>
      </c>
      <c r="J55" s="5">
        <v>1271819103.25</v>
      </c>
      <c r="K55"/>
      <c r="M55" s="3" t="s">
        <v>339</v>
      </c>
      <c r="N55" s="3">
        <v>1271819103.25</v>
      </c>
      <c r="O55" s="3">
        <v>843860100.75</v>
      </c>
      <c r="P55" s="4">
        <f t="shared" si="1"/>
        <v>3.0940342527226682E-2</v>
      </c>
    </row>
    <row r="56" spans="1:16" x14ac:dyDescent="0.3">
      <c r="A56" t="s">
        <v>57</v>
      </c>
      <c r="B56" t="s">
        <v>329</v>
      </c>
      <c r="C56" s="3">
        <v>0</v>
      </c>
      <c r="D56" s="3">
        <v>0</v>
      </c>
      <c r="E56" s="3">
        <v>0</v>
      </c>
      <c r="F56" s="3">
        <v>0</v>
      </c>
      <c r="G56" s="5">
        <f t="shared" si="0"/>
        <v>0</v>
      </c>
      <c r="I56" s="11" t="s">
        <v>329</v>
      </c>
      <c r="J56" s="5">
        <v>2449348288.75</v>
      </c>
      <c r="K56"/>
      <c r="M56" s="3" t="s">
        <v>329</v>
      </c>
      <c r="N56" s="3">
        <v>2449348288.75</v>
      </c>
      <c r="O56" s="3">
        <v>2192270055.75</v>
      </c>
      <c r="P56" s="4">
        <f t="shared" si="1"/>
        <v>5.9586834974206873E-2</v>
      </c>
    </row>
    <row r="57" spans="1:16" x14ac:dyDescent="0.3">
      <c r="A57" t="s">
        <v>58</v>
      </c>
      <c r="B57" t="s">
        <v>331</v>
      </c>
      <c r="C57" s="3">
        <v>69639268</v>
      </c>
      <c r="D57" s="3">
        <v>68942975</v>
      </c>
      <c r="E57" s="3">
        <v>69564087</v>
      </c>
      <c r="F57" s="3">
        <v>69519877</v>
      </c>
      <c r="G57" s="5">
        <f t="shared" si="0"/>
        <v>69416551.75</v>
      </c>
      <c r="I57" s="11" t="s">
        <v>315</v>
      </c>
      <c r="J57" s="5">
        <v>262078097.5</v>
      </c>
      <c r="K57"/>
      <c r="M57" s="3" t="s">
        <v>315</v>
      </c>
      <c r="N57" s="3">
        <v>262078097.5</v>
      </c>
      <c r="O57" s="3">
        <v>107135413.75</v>
      </c>
      <c r="P57" s="4">
        <f t="shared" si="1"/>
        <v>6.3757385659743279E-3</v>
      </c>
    </row>
    <row r="58" spans="1:16" x14ac:dyDescent="0.3">
      <c r="A58" t="s">
        <v>59</v>
      </c>
      <c r="B58" t="s">
        <v>329</v>
      </c>
      <c r="C58" s="3">
        <v>0</v>
      </c>
      <c r="D58" s="3">
        <v>0</v>
      </c>
      <c r="E58" s="3">
        <v>0</v>
      </c>
      <c r="F58" s="3">
        <v>0</v>
      </c>
      <c r="G58" s="5">
        <f t="shared" si="0"/>
        <v>0</v>
      </c>
      <c r="I58" s="12" t="s">
        <v>371</v>
      </c>
      <c r="J58" s="31">
        <v>288928.25</v>
      </c>
      <c r="K58"/>
      <c r="M58" s="3" t="s">
        <v>371</v>
      </c>
      <c r="N58" s="3">
        <v>288928.25</v>
      </c>
      <c r="O58" s="3">
        <v>0</v>
      </c>
      <c r="P58" s="4">
        <f t="shared" si="1"/>
        <v>7.0289390982948207E-6</v>
      </c>
    </row>
    <row r="59" spans="1:16" x14ac:dyDescent="0.3">
      <c r="A59" t="s">
        <v>60</v>
      </c>
      <c r="B59" t="s">
        <v>332</v>
      </c>
      <c r="C59" s="3">
        <v>336209156</v>
      </c>
      <c r="D59" s="3">
        <v>348302289</v>
      </c>
      <c r="E59" s="3">
        <v>319263133</v>
      </c>
      <c r="F59" s="3">
        <v>318661582</v>
      </c>
      <c r="G59" s="5">
        <f t="shared" si="0"/>
        <v>330609040</v>
      </c>
      <c r="I59" s="11" t="s">
        <v>355</v>
      </c>
      <c r="J59" s="5">
        <v>240631650.5</v>
      </c>
      <c r="K59"/>
      <c r="M59" s="3" t="s">
        <v>355</v>
      </c>
      <c r="N59" s="3">
        <v>240631650.5</v>
      </c>
      <c r="O59" s="3">
        <v>240631650.5</v>
      </c>
      <c r="P59" s="4">
        <f t="shared" si="1"/>
        <v>5.8539973730040743E-3</v>
      </c>
    </row>
    <row r="60" spans="1:16" x14ac:dyDescent="0.3">
      <c r="A60" t="s">
        <v>61</v>
      </c>
      <c r="B60" t="s">
        <v>333</v>
      </c>
      <c r="C60" s="3">
        <v>134713518</v>
      </c>
      <c r="D60" s="3">
        <v>130616347</v>
      </c>
      <c r="E60" s="3">
        <v>146425799</v>
      </c>
      <c r="F60" s="3">
        <v>142892122</v>
      </c>
      <c r="G60" s="5">
        <f t="shared" si="0"/>
        <v>138661946.5</v>
      </c>
      <c r="I60" s="11" t="s">
        <v>362</v>
      </c>
      <c r="J60" s="5">
        <v>41105527585.25</v>
      </c>
      <c r="K60"/>
    </row>
    <row r="61" spans="1:16" x14ac:dyDescent="0.3">
      <c r="A61" t="s">
        <v>62</v>
      </c>
      <c r="B61" t="s">
        <v>334</v>
      </c>
      <c r="C61" s="3">
        <v>0</v>
      </c>
      <c r="D61" s="3">
        <v>0</v>
      </c>
      <c r="E61" s="3">
        <v>0</v>
      </c>
      <c r="F61" s="3">
        <v>0</v>
      </c>
      <c r="G61" s="5">
        <f t="shared" si="0"/>
        <v>0</v>
      </c>
      <c r="M61" s="2" t="s">
        <v>362</v>
      </c>
      <c r="N61" s="2">
        <v>41105527585.25</v>
      </c>
      <c r="O61" s="2">
        <f>SUM(O4:O59)</f>
        <v>35950904755.25</v>
      </c>
    </row>
    <row r="62" spans="1:16" x14ac:dyDescent="0.3">
      <c r="A62" t="s">
        <v>63</v>
      </c>
      <c r="B62" t="s">
        <v>329</v>
      </c>
      <c r="C62" s="3">
        <v>0</v>
      </c>
      <c r="D62" s="3">
        <v>0</v>
      </c>
      <c r="E62" s="3">
        <v>0</v>
      </c>
      <c r="F62" s="3">
        <v>0</v>
      </c>
      <c r="G62" s="5">
        <f t="shared" si="0"/>
        <v>0</v>
      </c>
    </row>
    <row r="63" spans="1:16" x14ac:dyDescent="0.3">
      <c r="A63" t="s">
        <v>64</v>
      </c>
      <c r="B63" t="s">
        <v>310</v>
      </c>
      <c r="C63" s="3">
        <v>0</v>
      </c>
      <c r="D63" s="3">
        <v>0</v>
      </c>
      <c r="E63" s="3">
        <v>0</v>
      </c>
      <c r="F63" s="3">
        <v>0</v>
      </c>
      <c r="G63" s="5">
        <f t="shared" si="0"/>
        <v>0</v>
      </c>
      <c r="M63" s="3" t="s">
        <v>377</v>
      </c>
      <c r="O63" s="3" t="e">
        <f>-GETPIVOTDATA("Sum of 4 year av Net",$I$3,"TP customer mapping","Norske Skog")</f>
        <v>#REF!</v>
      </c>
    </row>
    <row r="64" spans="1:16" x14ac:dyDescent="0.3">
      <c r="A64" t="s">
        <v>65</v>
      </c>
      <c r="B64" t="s">
        <v>329</v>
      </c>
      <c r="C64" s="3">
        <v>0</v>
      </c>
      <c r="D64" s="3">
        <v>0</v>
      </c>
      <c r="E64" s="3">
        <v>0</v>
      </c>
      <c r="F64" s="3">
        <v>0</v>
      </c>
      <c r="G64" s="5">
        <f t="shared" si="0"/>
        <v>0</v>
      </c>
    </row>
    <row r="65" spans="1:15" x14ac:dyDescent="0.3">
      <c r="A65" t="s">
        <v>66</v>
      </c>
      <c r="B65" t="s">
        <v>329</v>
      </c>
      <c r="C65" s="3">
        <v>0</v>
      </c>
      <c r="D65" s="3">
        <v>0</v>
      </c>
      <c r="E65" s="3">
        <v>0</v>
      </c>
      <c r="F65" s="3">
        <v>0</v>
      </c>
      <c r="G65" s="5">
        <f t="shared" si="0"/>
        <v>0</v>
      </c>
      <c r="M65" s="3" t="s">
        <v>378</v>
      </c>
      <c r="O65" s="3" t="e">
        <f>O61-O63</f>
        <v>#REF!</v>
      </c>
    </row>
    <row r="66" spans="1:15" x14ac:dyDescent="0.3">
      <c r="A66" t="s">
        <v>67</v>
      </c>
      <c r="B66" t="s">
        <v>335</v>
      </c>
      <c r="C66" s="3">
        <v>263347997</v>
      </c>
      <c r="D66" s="3">
        <v>265920579</v>
      </c>
      <c r="E66" s="3">
        <v>268950290</v>
      </c>
      <c r="F66" s="3">
        <v>280917693</v>
      </c>
      <c r="G66" s="5">
        <f t="shared" si="0"/>
        <v>269784139.75</v>
      </c>
    </row>
    <row r="67" spans="1:15" x14ac:dyDescent="0.3">
      <c r="A67" t="s">
        <v>68</v>
      </c>
      <c r="B67" t="s">
        <v>326</v>
      </c>
      <c r="C67" s="3">
        <v>236151377</v>
      </c>
      <c r="D67" s="3">
        <v>242276004</v>
      </c>
      <c r="E67" s="3">
        <v>253309142</v>
      </c>
      <c r="F67" s="3">
        <v>264394008</v>
      </c>
      <c r="G67" s="5">
        <f t="shared" si="0"/>
        <v>249032632.75</v>
      </c>
    </row>
    <row r="68" spans="1:15" x14ac:dyDescent="0.3">
      <c r="A68" t="s">
        <v>69</v>
      </c>
      <c r="B68" t="s">
        <v>336</v>
      </c>
      <c r="C68" s="3">
        <v>12107299</v>
      </c>
      <c r="D68" s="3">
        <v>15195141</v>
      </c>
      <c r="E68" s="3">
        <v>20628952</v>
      </c>
      <c r="F68" s="3">
        <v>25341508</v>
      </c>
      <c r="G68" s="5">
        <f t="shared" ref="G68:G131" si="2">SUM(C68:F68)/4</f>
        <v>18318225</v>
      </c>
    </row>
    <row r="69" spans="1:15" x14ac:dyDescent="0.3">
      <c r="A69" t="s">
        <v>70</v>
      </c>
      <c r="B69" t="s">
        <v>329</v>
      </c>
      <c r="C69" s="3">
        <v>278866607</v>
      </c>
      <c r="D69" s="3">
        <v>274236877</v>
      </c>
      <c r="E69" s="3">
        <v>275756472</v>
      </c>
      <c r="F69" s="3">
        <v>276084707</v>
      </c>
      <c r="G69" s="5">
        <f t="shared" si="2"/>
        <v>276236165.75</v>
      </c>
    </row>
    <row r="70" spans="1:15" x14ac:dyDescent="0.3">
      <c r="A70" t="s">
        <v>71</v>
      </c>
      <c r="B70" t="s">
        <v>337</v>
      </c>
      <c r="C70" s="3">
        <v>180423027</v>
      </c>
      <c r="D70" s="3">
        <v>0</v>
      </c>
      <c r="E70" s="3">
        <v>0</v>
      </c>
      <c r="F70" s="3">
        <v>0</v>
      </c>
      <c r="G70" s="5">
        <f t="shared" si="2"/>
        <v>45105756.75</v>
      </c>
    </row>
    <row r="71" spans="1:15" x14ac:dyDescent="0.3">
      <c r="A71" t="s">
        <v>72</v>
      </c>
      <c r="B71" t="s">
        <v>338</v>
      </c>
      <c r="C71" s="3">
        <v>722416627</v>
      </c>
      <c r="D71" s="3">
        <v>727549444</v>
      </c>
      <c r="E71" s="3">
        <v>724461681</v>
      </c>
      <c r="F71" s="3">
        <v>727347806</v>
      </c>
      <c r="G71" s="5">
        <f t="shared" si="2"/>
        <v>725443889.5</v>
      </c>
    </row>
    <row r="72" spans="1:15" x14ac:dyDescent="0.3">
      <c r="A72" t="s">
        <v>73</v>
      </c>
      <c r="B72" t="s">
        <v>321</v>
      </c>
      <c r="C72" s="3">
        <v>162578478</v>
      </c>
      <c r="D72" s="3">
        <v>157919344</v>
      </c>
      <c r="E72" s="3">
        <v>162209469</v>
      </c>
      <c r="F72" s="3">
        <v>161318426</v>
      </c>
      <c r="G72" s="5">
        <f t="shared" si="2"/>
        <v>161006429.25</v>
      </c>
    </row>
    <row r="73" spans="1:15" x14ac:dyDescent="0.3">
      <c r="A73" t="s">
        <v>74</v>
      </c>
      <c r="B73" t="s">
        <v>338</v>
      </c>
      <c r="C73" s="3">
        <v>358331274</v>
      </c>
      <c r="D73" s="3">
        <v>349031631</v>
      </c>
      <c r="E73" s="3">
        <v>355436890</v>
      </c>
      <c r="F73" s="3">
        <v>355474157</v>
      </c>
      <c r="G73" s="5">
        <f t="shared" si="2"/>
        <v>354568488</v>
      </c>
    </row>
    <row r="74" spans="1:15" x14ac:dyDescent="0.3">
      <c r="A74" t="s">
        <v>75</v>
      </c>
      <c r="B74" t="s">
        <v>333</v>
      </c>
      <c r="C74" s="3">
        <v>155548835</v>
      </c>
      <c r="D74" s="3">
        <v>155413317</v>
      </c>
      <c r="E74" s="3">
        <v>153482602</v>
      </c>
      <c r="F74" s="3">
        <v>169866155</v>
      </c>
      <c r="G74" s="5">
        <f t="shared" si="2"/>
        <v>158577727.25</v>
      </c>
    </row>
    <row r="75" spans="1:15" x14ac:dyDescent="0.3">
      <c r="A75" t="s">
        <v>76</v>
      </c>
      <c r="B75" t="s">
        <v>322</v>
      </c>
      <c r="C75" s="3">
        <v>0</v>
      </c>
      <c r="D75" s="3">
        <v>0</v>
      </c>
      <c r="E75" s="3">
        <v>0</v>
      </c>
      <c r="F75" s="3">
        <v>0</v>
      </c>
      <c r="G75" s="5">
        <f t="shared" si="2"/>
        <v>0</v>
      </c>
    </row>
    <row r="76" spans="1:15" x14ac:dyDescent="0.3">
      <c r="A76" t="s">
        <v>77</v>
      </c>
      <c r="B76" t="s">
        <v>315</v>
      </c>
      <c r="C76" s="3">
        <v>57642500</v>
      </c>
      <c r="D76" s="3">
        <v>57688497</v>
      </c>
      <c r="E76" s="3">
        <v>58104951</v>
      </c>
      <c r="F76" s="3">
        <v>56831877</v>
      </c>
      <c r="G76" s="5">
        <f t="shared" si="2"/>
        <v>57566956.25</v>
      </c>
    </row>
    <row r="77" spans="1:15" x14ac:dyDescent="0.3">
      <c r="A77" t="s">
        <v>78</v>
      </c>
      <c r="B77" t="s">
        <v>322</v>
      </c>
      <c r="C77" s="3">
        <v>73378591</v>
      </c>
      <c r="D77" s="3">
        <v>75694505</v>
      </c>
      <c r="E77" s="3">
        <v>72298263</v>
      </c>
      <c r="F77" s="3">
        <v>73695931</v>
      </c>
      <c r="G77" s="5">
        <f t="shared" si="2"/>
        <v>73766822.5</v>
      </c>
    </row>
    <row r="78" spans="1:15" x14ac:dyDescent="0.3">
      <c r="A78" t="s">
        <v>79</v>
      </c>
      <c r="B78" t="s">
        <v>339</v>
      </c>
      <c r="C78" s="3">
        <v>136869239</v>
      </c>
      <c r="D78" s="3">
        <v>137795193</v>
      </c>
      <c r="E78" s="3">
        <v>120092316</v>
      </c>
      <c r="F78" s="3">
        <v>114222746</v>
      </c>
      <c r="G78" s="5">
        <f t="shared" si="2"/>
        <v>127244873.5</v>
      </c>
    </row>
    <row r="79" spans="1:15" x14ac:dyDescent="0.3">
      <c r="A79" t="s">
        <v>80</v>
      </c>
      <c r="B79" t="s">
        <v>339</v>
      </c>
      <c r="C79" s="3">
        <v>607323396</v>
      </c>
      <c r="D79" s="3">
        <v>576505933</v>
      </c>
      <c r="E79" s="3">
        <v>606638409</v>
      </c>
      <c r="F79" s="3">
        <v>627434075</v>
      </c>
      <c r="G79" s="5">
        <f t="shared" si="2"/>
        <v>604475453.25</v>
      </c>
    </row>
    <row r="80" spans="1:15" x14ac:dyDescent="0.3">
      <c r="A80" t="s">
        <v>81</v>
      </c>
      <c r="B80" t="s">
        <v>323</v>
      </c>
      <c r="C80" s="3">
        <v>7341810</v>
      </c>
      <c r="D80" s="3">
        <v>5578911</v>
      </c>
      <c r="E80" s="3">
        <v>4171868</v>
      </c>
      <c r="F80" s="3">
        <v>2798051</v>
      </c>
      <c r="G80" s="5">
        <f t="shared" si="2"/>
        <v>4972660</v>
      </c>
    </row>
    <row r="81" spans="1:7" x14ac:dyDescent="0.3">
      <c r="A81" t="s">
        <v>82</v>
      </c>
      <c r="B81" t="s">
        <v>329</v>
      </c>
      <c r="C81" s="3">
        <v>66755388</v>
      </c>
      <c r="D81" s="3">
        <v>64940075</v>
      </c>
      <c r="E81" s="3">
        <v>68442205</v>
      </c>
      <c r="F81" s="3">
        <v>68078067</v>
      </c>
      <c r="G81" s="5">
        <f t="shared" si="2"/>
        <v>67053933.75</v>
      </c>
    </row>
    <row r="82" spans="1:7" x14ac:dyDescent="0.3">
      <c r="A82" t="s">
        <v>83</v>
      </c>
      <c r="B82" t="s">
        <v>329</v>
      </c>
      <c r="C82" s="3">
        <v>72441706</v>
      </c>
      <c r="D82" s="3">
        <v>72194399</v>
      </c>
      <c r="E82" s="3">
        <v>76511092</v>
      </c>
      <c r="F82" s="3">
        <v>75469974</v>
      </c>
      <c r="G82" s="5">
        <f t="shared" si="2"/>
        <v>74154292.75</v>
      </c>
    </row>
    <row r="83" spans="1:7" x14ac:dyDescent="0.3">
      <c r="A83" t="s">
        <v>84</v>
      </c>
      <c r="B83" t="s">
        <v>310</v>
      </c>
      <c r="C83" s="3">
        <v>489543986</v>
      </c>
      <c r="D83" s="3">
        <v>501431562</v>
      </c>
      <c r="E83" s="3">
        <v>473588455</v>
      </c>
      <c r="F83" s="3">
        <v>494525949</v>
      </c>
      <c r="G83" s="5">
        <f t="shared" si="2"/>
        <v>489772488</v>
      </c>
    </row>
    <row r="84" spans="1:7" x14ac:dyDescent="0.3">
      <c r="A84" t="s">
        <v>85</v>
      </c>
      <c r="B84" t="s">
        <v>310</v>
      </c>
      <c r="C84" s="3">
        <v>513801215</v>
      </c>
      <c r="D84" s="3">
        <v>509035638</v>
      </c>
      <c r="E84" s="3">
        <v>534847636</v>
      </c>
      <c r="F84" s="3">
        <v>533240091</v>
      </c>
      <c r="G84" s="5">
        <f t="shared" si="2"/>
        <v>522731145</v>
      </c>
    </row>
    <row r="85" spans="1:7" x14ac:dyDescent="0.3">
      <c r="A85" t="s">
        <v>86</v>
      </c>
      <c r="B85" t="s">
        <v>310</v>
      </c>
      <c r="C85" s="3">
        <v>87715057</v>
      </c>
      <c r="D85" s="3">
        <v>90728328</v>
      </c>
      <c r="E85" s="3">
        <v>92013803</v>
      </c>
      <c r="F85" s="3">
        <v>92410584</v>
      </c>
      <c r="G85" s="5">
        <f t="shared" si="2"/>
        <v>90716943</v>
      </c>
    </row>
    <row r="86" spans="1:7" x14ac:dyDescent="0.3">
      <c r="A86" t="s">
        <v>87</v>
      </c>
      <c r="B86" t="s">
        <v>326</v>
      </c>
      <c r="C86" s="3">
        <v>0</v>
      </c>
      <c r="D86" s="3">
        <v>0</v>
      </c>
      <c r="E86" s="3">
        <v>0</v>
      </c>
      <c r="F86" s="3">
        <v>0</v>
      </c>
      <c r="G86" s="5">
        <f t="shared" si="2"/>
        <v>0</v>
      </c>
    </row>
    <row r="87" spans="1:7" x14ac:dyDescent="0.3">
      <c r="A87" t="s">
        <v>88</v>
      </c>
      <c r="B87" t="s">
        <v>322</v>
      </c>
      <c r="C87" s="3">
        <v>218080706</v>
      </c>
      <c r="D87" s="3">
        <v>203236544</v>
      </c>
      <c r="E87" s="3">
        <v>207467431</v>
      </c>
      <c r="F87" s="3">
        <v>211660689</v>
      </c>
      <c r="G87" s="5">
        <f t="shared" si="2"/>
        <v>210111342.5</v>
      </c>
    </row>
    <row r="88" spans="1:7" x14ac:dyDescent="0.3">
      <c r="A88" t="s">
        <v>89</v>
      </c>
      <c r="B88" t="s">
        <v>315</v>
      </c>
      <c r="C88" s="3">
        <v>109380397</v>
      </c>
      <c r="D88" s="3">
        <v>114177235</v>
      </c>
      <c r="E88" s="3">
        <v>111648688</v>
      </c>
      <c r="F88" s="3">
        <v>112412906</v>
      </c>
      <c r="G88" s="5">
        <f t="shared" si="2"/>
        <v>111904806.5</v>
      </c>
    </row>
    <row r="89" spans="1:7" x14ac:dyDescent="0.3">
      <c r="A89" t="s">
        <v>90</v>
      </c>
      <c r="B89" t="s">
        <v>339</v>
      </c>
      <c r="C89" s="3">
        <v>129932035</v>
      </c>
      <c r="D89" s="3">
        <v>124234097</v>
      </c>
      <c r="E89" s="3">
        <v>127986230</v>
      </c>
      <c r="F89" s="3">
        <v>120163749</v>
      </c>
      <c r="G89" s="5">
        <f t="shared" si="2"/>
        <v>125579027.75</v>
      </c>
    </row>
    <row r="90" spans="1:7" x14ac:dyDescent="0.3">
      <c r="A90" t="s">
        <v>91</v>
      </c>
      <c r="B90" t="s">
        <v>340</v>
      </c>
      <c r="C90" s="3">
        <v>42460241</v>
      </c>
      <c r="D90" s="3">
        <v>5954752</v>
      </c>
      <c r="E90" s="3">
        <v>22514</v>
      </c>
      <c r="F90" s="3">
        <v>0</v>
      </c>
      <c r="G90" s="5">
        <f t="shared" si="2"/>
        <v>12109376.75</v>
      </c>
    </row>
    <row r="91" spans="1:7" x14ac:dyDescent="0.3">
      <c r="A91" t="s">
        <v>92</v>
      </c>
      <c r="B91" t="s">
        <v>339</v>
      </c>
      <c r="C91" s="3">
        <v>0</v>
      </c>
      <c r="D91" s="3">
        <v>0</v>
      </c>
      <c r="E91" s="3">
        <v>0</v>
      </c>
      <c r="F91" s="3">
        <v>0</v>
      </c>
      <c r="G91" s="5">
        <f t="shared" si="2"/>
        <v>0</v>
      </c>
    </row>
    <row r="92" spans="1:7" x14ac:dyDescent="0.3">
      <c r="A92" t="s">
        <v>93</v>
      </c>
      <c r="B92" t="s">
        <v>310</v>
      </c>
      <c r="C92" s="3">
        <v>218686271</v>
      </c>
      <c r="D92" s="3">
        <v>232407680</v>
      </c>
      <c r="E92" s="3">
        <v>226867691</v>
      </c>
      <c r="F92" s="3">
        <v>220211682</v>
      </c>
      <c r="G92" s="5">
        <f t="shared" si="2"/>
        <v>224543331</v>
      </c>
    </row>
    <row r="93" spans="1:7" x14ac:dyDescent="0.3">
      <c r="A93" t="s">
        <v>94</v>
      </c>
      <c r="B93" t="s">
        <v>309</v>
      </c>
      <c r="C93" s="3">
        <v>97544463</v>
      </c>
      <c r="D93" s="3">
        <v>80795213</v>
      </c>
      <c r="E93" s="3">
        <v>66766175</v>
      </c>
      <c r="F93" s="3">
        <v>73935406</v>
      </c>
      <c r="G93" s="5">
        <f t="shared" si="2"/>
        <v>79760314.25</v>
      </c>
    </row>
    <row r="94" spans="1:7" x14ac:dyDescent="0.3">
      <c r="A94" t="s">
        <v>95</v>
      </c>
      <c r="B94" t="s">
        <v>309</v>
      </c>
      <c r="C94" s="3">
        <v>114387114</v>
      </c>
      <c r="D94" s="3">
        <v>113038162</v>
      </c>
      <c r="E94" s="3">
        <v>103847627</v>
      </c>
      <c r="F94" s="3">
        <v>113610606</v>
      </c>
      <c r="G94" s="5">
        <f t="shared" si="2"/>
        <v>111220877.25</v>
      </c>
    </row>
    <row r="95" spans="1:7" x14ac:dyDescent="0.3">
      <c r="A95" t="s">
        <v>96</v>
      </c>
      <c r="B95" t="s">
        <v>341</v>
      </c>
      <c r="C95" s="3">
        <v>189885886</v>
      </c>
      <c r="D95" s="3">
        <v>208828044</v>
      </c>
      <c r="E95" s="3">
        <v>214999784</v>
      </c>
      <c r="F95" s="3">
        <v>208477674</v>
      </c>
      <c r="G95" s="5">
        <f t="shared" si="2"/>
        <v>205547847</v>
      </c>
    </row>
    <row r="96" spans="1:7" x14ac:dyDescent="0.3">
      <c r="A96" t="s">
        <v>97</v>
      </c>
      <c r="B96" t="s">
        <v>322</v>
      </c>
      <c r="C96" s="3">
        <v>133741687</v>
      </c>
      <c r="D96" s="3">
        <v>157058769</v>
      </c>
      <c r="E96" s="3">
        <v>201404397</v>
      </c>
      <c r="F96" s="3">
        <v>190144557</v>
      </c>
      <c r="G96" s="5">
        <f t="shared" si="2"/>
        <v>170587352.5</v>
      </c>
    </row>
    <row r="97" spans="1:7" x14ac:dyDescent="0.3">
      <c r="A97" t="s">
        <v>98</v>
      </c>
      <c r="B97" t="s">
        <v>322</v>
      </c>
      <c r="C97" s="3">
        <v>170889411</v>
      </c>
      <c r="D97" s="3">
        <v>158266333</v>
      </c>
      <c r="E97" s="3">
        <v>163729935</v>
      </c>
      <c r="F97" s="3">
        <v>158717274</v>
      </c>
      <c r="G97" s="5">
        <f t="shared" si="2"/>
        <v>162900738.25</v>
      </c>
    </row>
    <row r="98" spans="1:7" x14ac:dyDescent="0.3">
      <c r="A98" t="s">
        <v>99</v>
      </c>
      <c r="B98" t="s">
        <v>372</v>
      </c>
      <c r="C98" s="3">
        <v>63275255</v>
      </c>
      <c r="D98" s="3">
        <v>57593684</v>
      </c>
      <c r="E98" s="3">
        <v>53070387</v>
      </c>
      <c r="F98" s="3">
        <v>61988753</v>
      </c>
      <c r="G98" s="5">
        <f t="shared" si="2"/>
        <v>58982019.75</v>
      </c>
    </row>
    <row r="99" spans="1:7" x14ac:dyDescent="0.3">
      <c r="A99" t="s">
        <v>100</v>
      </c>
      <c r="B99" t="s">
        <v>371</v>
      </c>
      <c r="C99" s="3">
        <v>0</v>
      </c>
      <c r="D99" s="3">
        <v>0</v>
      </c>
      <c r="E99" s="3">
        <v>0</v>
      </c>
      <c r="F99" s="3">
        <v>0</v>
      </c>
      <c r="G99" s="5">
        <f t="shared" si="2"/>
        <v>0</v>
      </c>
    </row>
    <row r="100" spans="1:7" x14ac:dyDescent="0.3">
      <c r="A100" t="s">
        <v>101</v>
      </c>
      <c r="B100" t="s">
        <v>371</v>
      </c>
      <c r="C100" s="3">
        <v>0</v>
      </c>
      <c r="D100" s="3">
        <v>0</v>
      </c>
      <c r="E100" s="3">
        <v>0</v>
      </c>
      <c r="F100" s="3">
        <v>0</v>
      </c>
      <c r="G100" s="5">
        <f t="shared" si="2"/>
        <v>0</v>
      </c>
    </row>
    <row r="101" spans="1:7" x14ac:dyDescent="0.3">
      <c r="A101" t="s">
        <v>102</v>
      </c>
      <c r="B101" t="s">
        <v>312</v>
      </c>
      <c r="C101" s="3">
        <v>24478</v>
      </c>
      <c r="D101" s="3">
        <v>26908</v>
      </c>
      <c r="E101" s="3">
        <v>13113</v>
      </c>
      <c r="F101" s="3">
        <v>10791</v>
      </c>
      <c r="G101" s="5">
        <f t="shared" si="2"/>
        <v>18822.5</v>
      </c>
    </row>
    <row r="102" spans="1:7" x14ac:dyDescent="0.3">
      <c r="A102" t="s">
        <v>103</v>
      </c>
      <c r="B102" t="s">
        <v>371</v>
      </c>
      <c r="C102" s="3">
        <v>243389</v>
      </c>
      <c r="D102" s="3">
        <v>145871</v>
      </c>
      <c r="E102" s="3">
        <v>557280</v>
      </c>
      <c r="F102" s="3">
        <v>209173</v>
      </c>
      <c r="G102" s="5">
        <f t="shared" si="2"/>
        <v>288928.25</v>
      </c>
    </row>
    <row r="103" spans="1:7" x14ac:dyDescent="0.3">
      <c r="A103" t="s">
        <v>104</v>
      </c>
      <c r="B103" t="s">
        <v>371</v>
      </c>
      <c r="C103" s="3">
        <v>0</v>
      </c>
      <c r="D103" s="3">
        <v>0</v>
      </c>
      <c r="E103" s="3">
        <v>0</v>
      </c>
      <c r="F103" s="3">
        <v>0</v>
      </c>
      <c r="G103" s="5">
        <f t="shared" si="2"/>
        <v>0</v>
      </c>
    </row>
    <row r="104" spans="1:7" x14ac:dyDescent="0.3">
      <c r="A104" t="s">
        <v>105</v>
      </c>
      <c r="B104" t="s">
        <v>326</v>
      </c>
      <c r="C104" s="3">
        <v>349571872</v>
      </c>
      <c r="D104" s="3">
        <v>346154422</v>
      </c>
      <c r="E104" s="3">
        <v>353283646</v>
      </c>
      <c r="F104" s="3">
        <v>355150505</v>
      </c>
      <c r="G104" s="5">
        <f t="shared" si="2"/>
        <v>351040111.25</v>
      </c>
    </row>
    <row r="105" spans="1:7" x14ac:dyDescent="0.3">
      <c r="A105" t="s">
        <v>106</v>
      </c>
      <c r="B105" t="s">
        <v>317</v>
      </c>
      <c r="C105" s="3">
        <v>690298.99999999988</v>
      </c>
      <c r="D105" s="3">
        <v>549015</v>
      </c>
      <c r="E105" s="3">
        <v>602300</v>
      </c>
      <c r="F105" s="3">
        <v>1136586</v>
      </c>
      <c r="G105" s="5">
        <f t="shared" si="2"/>
        <v>744550</v>
      </c>
    </row>
    <row r="106" spans="1:7" x14ac:dyDescent="0.3">
      <c r="A106" t="s">
        <v>107</v>
      </c>
      <c r="B106" t="s">
        <v>326</v>
      </c>
      <c r="C106" s="3">
        <v>214352003</v>
      </c>
      <c r="D106" s="3">
        <v>203081793</v>
      </c>
      <c r="E106" s="3">
        <v>205840410</v>
      </c>
      <c r="F106" s="3">
        <v>195156034</v>
      </c>
      <c r="G106" s="5">
        <f t="shared" si="2"/>
        <v>204607560</v>
      </c>
    </row>
    <row r="107" spans="1:7" x14ac:dyDescent="0.3">
      <c r="A107" t="s">
        <v>108</v>
      </c>
      <c r="B107" t="s">
        <v>317</v>
      </c>
      <c r="C107" s="3">
        <v>30638329</v>
      </c>
      <c r="D107" s="3">
        <v>37199445</v>
      </c>
      <c r="E107" s="3">
        <v>31923478</v>
      </c>
      <c r="F107" s="3">
        <v>30539875</v>
      </c>
      <c r="G107" s="5">
        <f t="shared" si="2"/>
        <v>32575281.75</v>
      </c>
    </row>
    <row r="108" spans="1:7" x14ac:dyDescent="0.3">
      <c r="A108" t="s">
        <v>109</v>
      </c>
      <c r="B108" t="s">
        <v>343</v>
      </c>
      <c r="C108" s="3">
        <v>259964979</v>
      </c>
      <c r="D108" s="3">
        <v>256761739</v>
      </c>
      <c r="E108" s="3">
        <v>255091330</v>
      </c>
      <c r="F108" s="3">
        <v>252743746</v>
      </c>
      <c r="G108" s="5">
        <f t="shared" si="2"/>
        <v>256140448.5</v>
      </c>
    </row>
    <row r="109" spans="1:7" x14ac:dyDescent="0.3">
      <c r="A109" t="s">
        <v>110</v>
      </c>
      <c r="B109" t="s">
        <v>343</v>
      </c>
      <c r="C109" s="3">
        <v>195682254</v>
      </c>
      <c r="D109" s="3">
        <v>197784864</v>
      </c>
      <c r="E109" s="3">
        <v>197147804</v>
      </c>
      <c r="F109" s="3">
        <v>201100860</v>
      </c>
      <c r="G109" s="5">
        <f t="shared" si="2"/>
        <v>197928945.5</v>
      </c>
    </row>
    <row r="110" spans="1:7" x14ac:dyDescent="0.3">
      <c r="A110" t="s">
        <v>111</v>
      </c>
      <c r="B110" t="s">
        <v>309</v>
      </c>
      <c r="C110" s="3">
        <v>374516833</v>
      </c>
      <c r="D110" s="3">
        <v>370364479</v>
      </c>
      <c r="E110" s="3">
        <v>383116598</v>
      </c>
      <c r="F110" s="3">
        <v>389608749</v>
      </c>
      <c r="G110" s="5">
        <f t="shared" si="2"/>
        <v>379401664.75</v>
      </c>
    </row>
    <row r="111" spans="1:7" x14ac:dyDescent="0.3">
      <c r="A111" t="s">
        <v>112</v>
      </c>
      <c r="B111" t="s">
        <v>309</v>
      </c>
      <c r="C111" s="3">
        <v>1434168908</v>
      </c>
      <c r="D111" s="3">
        <v>1981162106</v>
      </c>
      <c r="E111" s="3">
        <v>2013131870</v>
      </c>
      <c r="F111" s="3">
        <v>2013539990</v>
      </c>
      <c r="G111" s="5">
        <f t="shared" si="2"/>
        <v>1860500718.5</v>
      </c>
    </row>
    <row r="112" spans="1:7" x14ac:dyDescent="0.3">
      <c r="A112" t="s">
        <v>113</v>
      </c>
      <c r="B112" t="s">
        <v>339</v>
      </c>
      <c r="C112" s="3">
        <v>0</v>
      </c>
      <c r="D112" s="3">
        <v>0</v>
      </c>
      <c r="E112" s="3">
        <v>0</v>
      </c>
      <c r="F112" s="3">
        <v>0</v>
      </c>
      <c r="G112" s="5">
        <f t="shared" si="2"/>
        <v>0</v>
      </c>
    </row>
    <row r="113" spans="1:7" x14ac:dyDescent="0.3">
      <c r="A113" t="s">
        <v>114</v>
      </c>
      <c r="B113" t="s">
        <v>314</v>
      </c>
      <c r="C113" s="3">
        <v>132277737</v>
      </c>
      <c r="D113" s="3">
        <v>133760161</v>
      </c>
      <c r="E113" s="3">
        <v>137130314</v>
      </c>
      <c r="F113" s="3">
        <v>137726797</v>
      </c>
      <c r="G113" s="5">
        <f t="shared" si="2"/>
        <v>135223752.25</v>
      </c>
    </row>
    <row r="114" spans="1:7" x14ac:dyDescent="0.3">
      <c r="A114" t="s">
        <v>115</v>
      </c>
      <c r="B114" t="s">
        <v>332</v>
      </c>
      <c r="C114" s="3">
        <v>111827607</v>
      </c>
      <c r="D114" s="3">
        <v>109419184</v>
      </c>
      <c r="E114" s="3">
        <v>112066154</v>
      </c>
      <c r="F114" s="3">
        <v>116707400</v>
      </c>
      <c r="G114" s="5">
        <f t="shared" si="2"/>
        <v>112505086.25</v>
      </c>
    </row>
    <row r="115" spans="1:7" x14ac:dyDescent="0.3">
      <c r="A115" t="s">
        <v>116</v>
      </c>
      <c r="B115" t="s">
        <v>344</v>
      </c>
      <c r="C115" s="3">
        <v>105962137</v>
      </c>
      <c r="D115" s="3">
        <v>134883437</v>
      </c>
      <c r="E115" s="3">
        <v>96651289</v>
      </c>
      <c r="F115" s="3">
        <v>84831723</v>
      </c>
      <c r="G115" s="5">
        <f t="shared" si="2"/>
        <v>105582146.5</v>
      </c>
    </row>
    <row r="116" spans="1:7" x14ac:dyDescent="0.3">
      <c r="A116" t="s">
        <v>117</v>
      </c>
      <c r="B116" t="s">
        <v>344</v>
      </c>
      <c r="C116" s="3">
        <v>363875283</v>
      </c>
      <c r="D116" s="3">
        <v>376239037</v>
      </c>
      <c r="E116" s="3">
        <v>350299135</v>
      </c>
      <c r="F116" s="3">
        <v>363276453</v>
      </c>
      <c r="G116" s="5">
        <f t="shared" si="2"/>
        <v>363422477</v>
      </c>
    </row>
    <row r="117" spans="1:7" x14ac:dyDescent="0.3">
      <c r="A117" t="s">
        <v>118</v>
      </c>
      <c r="B117" t="s">
        <v>344</v>
      </c>
      <c r="C117" s="3">
        <v>45007</v>
      </c>
      <c r="D117" s="3">
        <v>14747</v>
      </c>
      <c r="E117" s="3">
        <v>238866</v>
      </c>
      <c r="F117" s="3">
        <v>299263</v>
      </c>
      <c r="G117" s="5">
        <f t="shared" si="2"/>
        <v>149470.75</v>
      </c>
    </row>
    <row r="118" spans="1:7" x14ac:dyDescent="0.3">
      <c r="A118" t="s">
        <v>119</v>
      </c>
      <c r="B118" t="s">
        <v>309</v>
      </c>
      <c r="C118" s="3">
        <v>33180523</v>
      </c>
      <c r="D118" s="3">
        <v>31429032</v>
      </c>
      <c r="E118" s="3">
        <v>31021696</v>
      </c>
      <c r="F118" s="3">
        <v>32075055</v>
      </c>
      <c r="G118" s="5">
        <f t="shared" si="2"/>
        <v>31926576.5</v>
      </c>
    </row>
    <row r="119" spans="1:7" x14ac:dyDescent="0.3">
      <c r="A119" t="s">
        <v>120</v>
      </c>
      <c r="B119" t="s">
        <v>309</v>
      </c>
      <c r="C119" s="3">
        <v>34495757</v>
      </c>
      <c r="D119" s="3">
        <v>32991310</v>
      </c>
      <c r="E119" s="3">
        <v>32544834</v>
      </c>
      <c r="F119" s="3">
        <v>32901106</v>
      </c>
      <c r="G119" s="5">
        <f t="shared" si="2"/>
        <v>33233251.75</v>
      </c>
    </row>
    <row r="120" spans="1:7" x14ac:dyDescent="0.3">
      <c r="A120" t="s">
        <v>121</v>
      </c>
      <c r="B120" t="s">
        <v>325</v>
      </c>
      <c r="C120" s="3">
        <v>224655160</v>
      </c>
      <c r="D120" s="3">
        <v>0</v>
      </c>
      <c r="E120" s="3">
        <v>0</v>
      </c>
      <c r="F120" s="3">
        <v>0</v>
      </c>
      <c r="G120" s="5">
        <f t="shared" si="2"/>
        <v>56163790</v>
      </c>
    </row>
    <row r="121" spans="1:7" x14ac:dyDescent="0.3">
      <c r="A121" t="s">
        <v>122</v>
      </c>
      <c r="B121" t="s">
        <v>310</v>
      </c>
      <c r="C121" s="3">
        <v>0</v>
      </c>
      <c r="D121" s="3">
        <v>0</v>
      </c>
      <c r="E121" s="3">
        <v>0</v>
      </c>
      <c r="F121" s="3">
        <v>0</v>
      </c>
      <c r="G121" s="5">
        <f t="shared" si="2"/>
        <v>0</v>
      </c>
    </row>
    <row r="122" spans="1:7" x14ac:dyDescent="0.3">
      <c r="A122" t="s">
        <v>123</v>
      </c>
      <c r="B122" t="s">
        <v>328</v>
      </c>
      <c r="C122" s="3">
        <v>12635400</v>
      </c>
      <c r="D122" s="3">
        <v>12831568</v>
      </c>
      <c r="E122" s="3">
        <v>12519356</v>
      </c>
      <c r="F122" s="3">
        <v>13219851</v>
      </c>
      <c r="G122" s="5">
        <f t="shared" si="2"/>
        <v>12801543.75</v>
      </c>
    </row>
    <row r="123" spans="1:7" x14ac:dyDescent="0.3">
      <c r="A123" t="s">
        <v>124</v>
      </c>
      <c r="B123" t="s">
        <v>322</v>
      </c>
      <c r="C123" s="3">
        <v>340300195</v>
      </c>
      <c r="D123" s="3">
        <v>342170100</v>
      </c>
      <c r="E123" s="3">
        <v>331051103</v>
      </c>
      <c r="F123" s="3">
        <v>328620745</v>
      </c>
      <c r="G123" s="5">
        <f t="shared" si="2"/>
        <v>335535535.75</v>
      </c>
    </row>
    <row r="124" spans="1:7" x14ac:dyDescent="0.3">
      <c r="A124" t="s">
        <v>125</v>
      </c>
      <c r="B124" t="s">
        <v>322</v>
      </c>
      <c r="C124" s="3">
        <v>115689064</v>
      </c>
      <c r="D124" s="3">
        <v>113804467</v>
      </c>
      <c r="E124" s="3">
        <v>112312281</v>
      </c>
      <c r="F124" s="3">
        <v>109458611</v>
      </c>
      <c r="G124" s="5">
        <f t="shared" si="2"/>
        <v>112816105.75</v>
      </c>
    </row>
    <row r="125" spans="1:7" x14ac:dyDescent="0.3">
      <c r="A125" t="s">
        <v>126</v>
      </c>
      <c r="B125" t="s">
        <v>322</v>
      </c>
      <c r="C125" s="3">
        <v>130144132</v>
      </c>
      <c r="D125" s="3">
        <v>131271291</v>
      </c>
      <c r="E125" s="3">
        <v>133330799</v>
      </c>
      <c r="F125" s="3">
        <v>130135377</v>
      </c>
      <c r="G125" s="5">
        <f t="shared" si="2"/>
        <v>131220399.75</v>
      </c>
    </row>
    <row r="126" spans="1:7" x14ac:dyDescent="0.3">
      <c r="A126" t="s">
        <v>127</v>
      </c>
      <c r="B126" t="s">
        <v>322</v>
      </c>
      <c r="C126" s="3">
        <v>85152743</v>
      </c>
      <c r="D126" s="3">
        <v>85053192</v>
      </c>
      <c r="E126" s="3">
        <v>85907866</v>
      </c>
      <c r="F126" s="3">
        <v>86416014</v>
      </c>
      <c r="G126" s="5">
        <f t="shared" si="2"/>
        <v>85632453.75</v>
      </c>
    </row>
    <row r="127" spans="1:7" x14ac:dyDescent="0.3">
      <c r="A127" t="s">
        <v>128</v>
      </c>
      <c r="B127" t="s">
        <v>339</v>
      </c>
      <c r="C127" s="3">
        <v>0</v>
      </c>
      <c r="D127" s="3">
        <v>0</v>
      </c>
      <c r="E127" s="3">
        <v>0</v>
      </c>
      <c r="F127" s="3">
        <v>0</v>
      </c>
      <c r="G127" s="5">
        <f t="shared" si="2"/>
        <v>0</v>
      </c>
    </row>
    <row r="128" spans="1:7" x14ac:dyDescent="0.3">
      <c r="A128" t="s">
        <v>129</v>
      </c>
      <c r="B128" t="s">
        <v>322</v>
      </c>
      <c r="C128" s="3">
        <v>68106195</v>
      </c>
      <c r="D128" s="3">
        <v>70221587</v>
      </c>
      <c r="E128" s="3">
        <v>70943402</v>
      </c>
      <c r="F128" s="3">
        <v>72760353</v>
      </c>
      <c r="G128" s="5">
        <f t="shared" si="2"/>
        <v>70507884.25</v>
      </c>
    </row>
    <row r="129" spans="1:7" x14ac:dyDescent="0.3">
      <c r="A129" t="s">
        <v>130</v>
      </c>
      <c r="B129" t="s">
        <v>334</v>
      </c>
      <c r="C129" s="3">
        <v>359101892</v>
      </c>
      <c r="D129" s="3">
        <v>355410913</v>
      </c>
      <c r="E129" s="3">
        <v>355848802</v>
      </c>
      <c r="F129" s="3">
        <v>362371271</v>
      </c>
      <c r="G129" s="5">
        <f t="shared" si="2"/>
        <v>358183219.5</v>
      </c>
    </row>
    <row r="130" spans="1:7" x14ac:dyDescent="0.3">
      <c r="A130" t="s">
        <v>131</v>
      </c>
      <c r="B130" t="s">
        <v>342</v>
      </c>
      <c r="C130" s="3">
        <v>8047</v>
      </c>
      <c r="D130" s="3">
        <v>84257</v>
      </c>
      <c r="E130" s="3">
        <v>104</v>
      </c>
      <c r="F130" s="3">
        <v>3352</v>
      </c>
      <c r="G130" s="5">
        <f t="shared" si="2"/>
        <v>23940</v>
      </c>
    </row>
    <row r="131" spans="1:7" x14ac:dyDescent="0.3">
      <c r="A131" t="s">
        <v>132</v>
      </c>
      <c r="B131" t="s">
        <v>311</v>
      </c>
      <c r="C131" s="3">
        <v>0</v>
      </c>
      <c r="D131" s="3">
        <v>0</v>
      </c>
      <c r="E131" s="3">
        <v>0</v>
      </c>
      <c r="F131" s="3">
        <v>0</v>
      </c>
      <c r="G131" s="5">
        <f t="shared" si="2"/>
        <v>0</v>
      </c>
    </row>
    <row r="132" spans="1:7" x14ac:dyDescent="0.3">
      <c r="A132" t="s">
        <v>133</v>
      </c>
      <c r="B132" t="s">
        <v>322</v>
      </c>
      <c r="C132" s="3">
        <v>209665881</v>
      </c>
      <c r="D132" s="3">
        <v>212935673</v>
      </c>
      <c r="E132" s="3">
        <v>217074973</v>
      </c>
      <c r="F132" s="3">
        <v>218948554</v>
      </c>
      <c r="G132" s="5">
        <f t="shared" ref="G132:G195" si="3">SUM(C132:F132)/4</f>
        <v>214656270.25</v>
      </c>
    </row>
    <row r="133" spans="1:7" x14ac:dyDescent="0.3">
      <c r="A133" t="s">
        <v>134</v>
      </c>
      <c r="B133" t="s">
        <v>310</v>
      </c>
      <c r="C133" s="3">
        <v>0</v>
      </c>
      <c r="D133" s="3">
        <v>0</v>
      </c>
      <c r="E133" s="3">
        <v>0</v>
      </c>
      <c r="F133" s="3">
        <v>0</v>
      </c>
      <c r="G133" s="5">
        <f t="shared" si="3"/>
        <v>0</v>
      </c>
    </row>
    <row r="134" spans="1:7" x14ac:dyDescent="0.3">
      <c r="A134" t="s">
        <v>135</v>
      </c>
      <c r="B134" t="s">
        <v>315</v>
      </c>
      <c r="C134" s="3">
        <v>8587329</v>
      </c>
      <c r="D134" s="3">
        <v>8331880</v>
      </c>
      <c r="E134" s="3">
        <v>8294635</v>
      </c>
      <c r="F134" s="3">
        <v>7849579</v>
      </c>
      <c r="G134" s="5">
        <f t="shared" si="3"/>
        <v>8265855.75</v>
      </c>
    </row>
    <row r="135" spans="1:7" x14ac:dyDescent="0.3">
      <c r="A135" t="s">
        <v>136</v>
      </c>
      <c r="B135" t="s">
        <v>329</v>
      </c>
      <c r="C135" s="3">
        <v>155930940</v>
      </c>
      <c r="D135" s="3">
        <v>153785409</v>
      </c>
      <c r="E135" s="3">
        <v>155448115</v>
      </c>
      <c r="F135" s="3">
        <v>149619410</v>
      </c>
      <c r="G135" s="5">
        <f t="shared" si="3"/>
        <v>153695968.5</v>
      </c>
    </row>
    <row r="136" spans="1:7" x14ac:dyDescent="0.3">
      <c r="A136" t="s">
        <v>137</v>
      </c>
      <c r="B136" t="s">
        <v>310</v>
      </c>
      <c r="C136" s="3">
        <v>22076019</v>
      </c>
      <c r="D136" s="3">
        <v>21898145</v>
      </c>
      <c r="E136" s="3">
        <v>36027787</v>
      </c>
      <c r="F136" s="3">
        <v>34581355</v>
      </c>
      <c r="G136" s="5">
        <f t="shared" si="3"/>
        <v>28645826.5</v>
      </c>
    </row>
    <row r="137" spans="1:7" x14ac:dyDescent="0.3">
      <c r="A137" t="s">
        <v>138</v>
      </c>
      <c r="B137" t="s">
        <v>310</v>
      </c>
      <c r="C137" s="3">
        <v>21673418</v>
      </c>
      <c r="D137" s="3">
        <v>21157083</v>
      </c>
      <c r="E137" s="3">
        <v>33926260</v>
      </c>
      <c r="F137" s="3">
        <v>32102176</v>
      </c>
      <c r="G137" s="5">
        <f t="shared" si="3"/>
        <v>27214734.25</v>
      </c>
    </row>
    <row r="138" spans="1:7" x14ac:dyDescent="0.3">
      <c r="A138" t="s">
        <v>139</v>
      </c>
      <c r="B138" t="s">
        <v>322</v>
      </c>
      <c r="C138" s="3">
        <v>263603654</v>
      </c>
      <c r="D138" s="3">
        <v>258350732</v>
      </c>
      <c r="E138" s="3">
        <v>258094291</v>
      </c>
      <c r="F138" s="3">
        <v>248664755</v>
      </c>
      <c r="G138" s="5">
        <f t="shared" si="3"/>
        <v>257178358</v>
      </c>
    </row>
    <row r="139" spans="1:7" x14ac:dyDescent="0.3">
      <c r="A139" t="s">
        <v>140</v>
      </c>
      <c r="B139" t="s">
        <v>316</v>
      </c>
      <c r="C139" s="3">
        <v>0</v>
      </c>
      <c r="D139" s="3">
        <v>0</v>
      </c>
      <c r="E139" s="3">
        <v>0</v>
      </c>
      <c r="F139" s="3">
        <v>0</v>
      </c>
      <c r="G139" s="5">
        <f t="shared" si="3"/>
        <v>0</v>
      </c>
    </row>
    <row r="140" spans="1:7" x14ac:dyDescent="0.3">
      <c r="A140" t="s">
        <v>141</v>
      </c>
      <c r="B140" t="s">
        <v>345</v>
      </c>
      <c r="C140" s="3">
        <v>798755</v>
      </c>
      <c r="D140" s="3">
        <v>110403</v>
      </c>
      <c r="E140" s="3">
        <v>30839571</v>
      </c>
      <c r="F140" s="3">
        <v>32604105</v>
      </c>
      <c r="G140" s="5">
        <f t="shared" si="3"/>
        <v>16088208.5</v>
      </c>
    </row>
    <row r="141" spans="1:7" x14ac:dyDescent="0.3">
      <c r="A141" t="s">
        <v>142</v>
      </c>
      <c r="B141" t="s">
        <v>312</v>
      </c>
      <c r="C141" s="3">
        <v>1701243</v>
      </c>
      <c r="D141" s="3">
        <v>387021</v>
      </c>
      <c r="E141" s="3">
        <v>1152</v>
      </c>
      <c r="F141" s="3">
        <v>1893</v>
      </c>
      <c r="G141" s="5">
        <f t="shared" si="3"/>
        <v>522827.25</v>
      </c>
    </row>
    <row r="142" spans="1:7" x14ac:dyDescent="0.3">
      <c r="A142" t="s">
        <v>143</v>
      </c>
      <c r="B142" t="s">
        <v>328</v>
      </c>
      <c r="C142" s="3">
        <v>11755559</v>
      </c>
      <c r="D142" s="3">
        <v>11799895</v>
      </c>
      <c r="E142" s="3">
        <v>11740993</v>
      </c>
      <c r="F142" s="3">
        <v>12217762</v>
      </c>
      <c r="G142" s="5">
        <f t="shared" si="3"/>
        <v>11878552.25</v>
      </c>
    </row>
    <row r="143" spans="1:7" x14ac:dyDescent="0.3">
      <c r="A143" t="s">
        <v>144</v>
      </c>
      <c r="B143" t="s">
        <v>341</v>
      </c>
      <c r="C143" s="3">
        <v>0</v>
      </c>
      <c r="D143" s="3">
        <v>0</v>
      </c>
      <c r="E143" s="3">
        <v>0</v>
      </c>
      <c r="F143" s="3">
        <v>0</v>
      </c>
      <c r="G143" s="5">
        <f t="shared" si="3"/>
        <v>0</v>
      </c>
    </row>
    <row r="144" spans="1:7" x14ac:dyDescent="0.3">
      <c r="A144" t="s">
        <v>145</v>
      </c>
      <c r="B144" t="s">
        <v>339</v>
      </c>
      <c r="C144" s="3">
        <v>74.000000000000028</v>
      </c>
      <c r="D144" s="3">
        <v>1487728</v>
      </c>
      <c r="E144" s="3">
        <v>76886</v>
      </c>
      <c r="F144" s="3">
        <v>30360</v>
      </c>
      <c r="G144" s="5">
        <f t="shared" si="3"/>
        <v>398762</v>
      </c>
    </row>
    <row r="145" spans="1:7" x14ac:dyDescent="0.3">
      <c r="A145" t="s">
        <v>146</v>
      </c>
      <c r="B145" t="s">
        <v>322</v>
      </c>
      <c r="C145" s="3">
        <v>63962100</v>
      </c>
      <c r="D145" s="3">
        <v>76873412</v>
      </c>
      <c r="E145" s="3">
        <v>73399866</v>
      </c>
      <c r="F145" s="3">
        <v>77287419</v>
      </c>
      <c r="G145" s="5">
        <f t="shared" si="3"/>
        <v>72880699.25</v>
      </c>
    </row>
    <row r="146" spans="1:7" x14ac:dyDescent="0.3">
      <c r="A146" t="s">
        <v>147</v>
      </c>
      <c r="B146" t="s">
        <v>346</v>
      </c>
      <c r="C146" s="3">
        <v>173415578</v>
      </c>
      <c r="D146" s="3">
        <v>173916376</v>
      </c>
      <c r="E146" s="3">
        <v>177067638</v>
      </c>
      <c r="F146" s="3">
        <v>181487436</v>
      </c>
      <c r="G146" s="5">
        <f t="shared" si="3"/>
        <v>176471757</v>
      </c>
    </row>
    <row r="147" spans="1:7" x14ac:dyDescent="0.3">
      <c r="A147" t="s">
        <v>148</v>
      </c>
      <c r="B147" t="s">
        <v>370</v>
      </c>
      <c r="C147" s="3">
        <v>1116388</v>
      </c>
      <c r="D147" s="3">
        <v>935316</v>
      </c>
      <c r="E147" s="3">
        <v>1085866</v>
      </c>
      <c r="F147" s="3">
        <v>599326</v>
      </c>
      <c r="G147" s="5">
        <f t="shared" si="3"/>
        <v>934224</v>
      </c>
    </row>
    <row r="148" spans="1:7" x14ac:dyDescent="0.3">
      <c r="A148" t="s">
        <v>149</v>
      </c>
      <c r="B148" t="s">
        <v>329</v>
      </c>
      <c r="C148" s="3">
        <v>116635284</v>
      </c>
      <c r="D148" s="3">
        <v>114628917</v>
      </c>
      <c r="E148" s="3">
        <v>113901180</v>
      </c>
      <c r="F148" s="3">
        <v>115004253</v>
      </c>
      <c r="G148" s="5">
        <f t="shared" si="3"/>
        <v>115042408.5</v>
      </c>
    </row>
    <row r="149" spans="1:7" x14ac:dyDescent="0.3">
      <c r="A149" t="s">
        <v>150</v>
      </c>
      <c r="B149" t="s">
        <v>329</v>
      </c>
      <c r="C149" s="3">
        <v>139697049</v>
      </c>
      <c r="D149" s="3">
        <v>141303121</v>
      </c>
      <c r="E149" s="3">
        <v>137518937</v>
      </c>
      <c r="F149" s="3">
        <v>134057293</v>
      </c>
      <c r="G149" s="5">
        <f t="shared" si="3"/>
        <v>138144100</v>
      </c>
    </row>
    <row r="150" spans="1:7" x14ac:dyDescent="0.3">
      <c r="A150" t="s">
        <v>151</v>
      </c>
      <c r="B150" t="s">
        <v>309</v>
      </c>
      <c r="C150" s="3">
        <v>43816294</v>
      </c>
      <c r="D150" s="3">
        <v>0</v>
      </c>
      <c r="E150" s="3">
        <v>0</v>
      </c>
      <c r="F150" s="3">
        <v>0</v>
      </c>
      <c r="G150" s="5">
        <f t="shared" si="3"/>
        <v>10954073.5</v>
      </c>
    </row>
    <row r="151" spans="1:7" x14ac:dyDescent="0.3">
      <c r="A151" t="s">
        <v>152</v>
      </c>
      <c r="B151" t="s">
        <v>309</v>
      </c>
      <c r="C151" s="3">
        <v>43969480</v>
      </c>
      <c r="D151" s="3">
        <v>0</v>
      </c>
      <c r="E151" s="3">
        <v>0</v>
      </c>
      <c r="F151" s="3">
        <v>0</v>
      </c>
      <c r="G151" s="5">
        <f t="shared" si="3"/>
        <v>10992370</v>
      </c>
    </row>
    <row r="152" spans="1:7" x14ac:dyDescent="0.3">
      <c r="A152" t="s">
        <v>153</v>
      </c>
      <c r="B152" t="s">
        <v>308</v>
      </c>
      <c r="C152" s="3">
        <v>0</v>
      </c>
      <c r="D152" s="3">
        <v>0</v>
      </c>
      <c r="E152" s="3">
        <v>0</v>
      </c>
      <c r="F152" s="3">
        <v>0</v>
      </c>
      <c r="G152" s="5">
        <f t="shared" si="3"/>
        <v>0</v>
      </c>
    </row>
    <row r="153" spans="1:7" x14ac:dyDescent="0.3">
      <c r="A153" t="s">
        <v>154</v>
      </c>
      <c r="B153" t="s">
        <v>310</v>
      </c>
      <c r="C153" s="3">
        <v>549918487</v>
      </c>
      <c r="D153" s="3">
        <v>542978544</v>
      </c>
      <c r="E153" s="3">
        <v>553766090</v>
      </c>
      <c r="F153" s="3">
        <v>577869528</v>
      </c>
      <c r="G153" s="5">
        <f t="shared" si="3"/>
        <v>556133162.25</v>
      </c>
    </row>
    <row r="154" spans="1:7" x14ac:dyDescent="0.3">
      <c r="A154" t="s">
        <v>155</v>
      </c>
      <c r="B154" t="s">
        <v>310</v>
      </c>
      <c r="C154" s="3">
        <v>205708348</v>
      </c>
      <c r="D154" s="3">
        <v>98253820</v>
      </c>
      <c r="E154" s="3">
        <v>52684372</v>
      </c>
      <c r="F154" s="3">
        <v>52219857</v>
      </c>
      <c r="G154" s="5">
        <f t="shared" si="3"/>
        <v>102216599.25</v>
      </c>
    </row>
    <row r="155" spans="1:7" x14ac:dyDescent="0.3">
      <c r="A155" t="s">
        <v>156</v>
      </c>
      <c r="B155" t="s">
        <v>347</v>
      </c>
      <c r="C155" s="3">
        <v>52424182</v>
      </c>
      <c r="D155" s="3">
        <v>50294793</v>
      </c>
      <c r="E155" s="3">
        <v>50532344</v>
      </c>
      <c r="F155" s="3">
        <v>47318204</v>
      </c>
      <c r="G155" s="5">
        <f t="shared" si="3"/>
        <v>50142380.75</v>
      </c>
    </row>
    <row r="156" spans="1:7" x14ac:dyDescent="0.3">
      <c r="A156" t="s">
        <v>157</v>
      </c>
      <c r="B156" t="s">
        <v>328</v>
      </c>
      <c r="C156" s="3">
        <v>54107500</v>
      </c>
      <c r="D156" s="3">
        <v>0</v>
      </c>
      <c r="E156" s="3">
        <v>0</v>
      </c>
      <c r="F156" s="3">
        <v>0</v>
      </c>
      <c r="G156" s="5">
        <f t="shared" si="3"/>
        <v>13526875</v>
      </c>
    </row>
    <row r="157" spans="1:7" x14ac:dyDescent="0.3">
      <c r="A157" t="s">
        <v>158</v>
      </c>
      <c r="B157" t="s">
        <v>325</v>
      </c>
      <c r="C157" s="3">
        <v>371993780</v>
      </c>
      <c r="D157" s="3">
        <v>595829203</v>
      </c>
      <c r="E157" s="3">
        <v>609916081</v>
      </c>
      <c r="F157" s="3">
        <v>615467020</v>
      </c>
      <c r="G157" s="5">
        <f t="shared" si="3"/>
        <v>548301521</v>
      </c>
    </row>
    <row r="158" spans="1:7" x14ac:dyDescent="0.3">
      <c r="A158" t="s">
        <v>159</v>
      </c>
      <c r="B158" t="s">
        <v>328</v>
      </c>
      <c r="C158" s="3">
        <v>24025447</v>
      </c>
      <c r="D158" s="3">
        <v>0</v>
      </c>
      <c r="E158" s="3">
        <v>0</v>
      </c>
      <c r="F158" s="3">
        <v>0</v>
      </c>
      <c r="G158" s="5">
        <f t="shared" si="3"/>
        <v>6006361.75</v>
      </c>
    </row>
    <row r="159" spans="1:7" x14ac:dyDescent="0.3">
      <c r="A159" t="s">
        <v>160</v>
      </c>
      <c r="B159" t="s">
        <v>322</v>
      </c>
      <c r="C159" s="3">
        <v>220720107</v>
      </c>
      <c r="D159" s="3">
        <v>222016265</v>
      </c>
      <c r="E159" s="3">
        <v>223936778</v>
      </c>
      <c r="F159" s="3">
        <v>224091551</v>
      </c>
      <c r="G159" s="5">
        <f t="shared" si="3"/>
        <v>222691175.25</v>
      </c>
    </row>
    <row r="160" spans="1:7" x14ac:dyDescent="0.3">
      <c r="A160" t="s">
        <v>161</v>
      </c>
      <c r="B160" t="s">
        <v>311</v>
      </c>
      <c r="C160" s="3">
        <v>9003290</v>
      </c>
      <c r="D160" s="3">
        <v>7898140</v>
      </c>
      <c r="E160" s="3">
        <v>2714470</v>
      </c>
      <c r="F160" s="3">
        <v>4161450</v>
      </c>
      <c r="G160" s="5">
        <f t="shared" si="3"/>
        <v>5944337.5</v>
      </c>
    </row>
    <row r="161" spans="1:7" x14ac:dyDescent="0.3">
      <c r="A161" t="s">
        <v>162</v>
      </c>
      <c r="B161" t="s">
        <v>322</v>
      </c>
      <c r="C161" s="3">
        <v>303547782</v>
      </c>
      <c r="D161" s="3">
        <v>309155197</v>
      </c>
      <c r="E161" s="3">
        <v>313805973</v>
      </c>
      <c r="F161" s="3">
        <v>323857386</v>
      </c>
      <c r="G161" s="5">
        <f t="shared" si="3"/>
        <v>312591584.5</v>
      </c>
    </row>
    <row r="162" spans="1:7" x14ac:dyDescent="0.3">
      <c r="A162" t="s">
        <v>163</v>
      </c>
      <c r="B162" t="s">
        <v>322</v>
      </c>
      <c r="C162" s="3">
        <v>87849346</v>
      </c>
      <c r="D162" s="3">
        <v>88564753</v>
      </c>
      <c r="E162" s="3">
        <v>86443492</v>
      </c>
      <c r="F162" s="3">
        <v>89491087</v>
      </c>
      <c r="G162" s="5">
        <f t="shared" si="3"/>
        <v>88087169.5</v>
      </c>
    </row>
    <row r="163" spans="1:7" x14ac:dyDescent="0.3">
      <c r="A163" t="s">
        <v>164</v>
      </c>
      <c r="B163" t="s">
        <v>325</v>
      </c>
      <c r="C163" s="3">
        <v>92588468</v>
      </c>
      <c r="D163" s="3">
        <v>97682639</v>
      </c>
      <c r="E163" s="3">
        <v>94222696</v>
      </c>
      <c r="F163" s="3">
        <v>101127856</v>
      </c>
      <c r="G163" s="5">
        <f t="shared" si="3"/>
        <v>96405414.75</v>
      </c>
    </row>
    <row r="164" spans="1:7" x14ac:dyDescent="0.3">
      <c r="A164" t="s">
        <v>165</v>
      </c>
      <c r="B164" t="s">
        <v>322</v>
      </c>
      <c r="C164" s="3">
        <v>34132349</v>
      </c>
      <c r="D164" s="3">
        <v>33390107</v>
      </c>
      <c r="E164" s="3">
        <v>33335252</v>
      </c>
      <c r="F164" s="3">
        <v>32654539</v>
      </c>
      <c r="G164" s="5">
        <f t="shared" si="3"/>
        <v>33378061.75</v>
      </c>
    </row>
    <row r="165" spans="1:7" x14ac:dyDescent="0.3">
      <c r="A165" t="s">
        <v>166</v>
      </c>
      <c r="B165" t="s">
        <v>310</v>
      </c>
      <c r="C165" s="3">
        <v>0</v>
      </c>
      <c r="D165" s="3">
        <v>0</v>
      </c>
      <c r="E165" s="3">
        <v>0</v>
      </c>
      <c r="F165" s="3">
        <v>0</v>
      </c>
      <c r="G165" s="5">
        <f t="shared" si="3"/>
        <v>0</v>
      </c>
    </row>
    <row r="166" spans="1:7" x14ac:dyDescent="0.3">
      <c r="A166" t="s">
        <v>167</v>
      </c>
      <c r="B166" t="s">
        <v>348</v>
      </c>
      <c r="C166" s="3">
        <v>72190</v>
      </c>
      <c r="D166" s="3">
        <v>176952</v>
      </c>
      <c r="E166" s="3">
        <v>62652</v>
      </c>
      <c r="F166" s="3">
        <v>125947</v>
      </c>
      <c r="G166" s="5">
        <f t="shared" si="3"/>
        <v>109435.25</v>
      </c>
    </row>
    <row r="167" spans="1:7" x14ac:dyDescent="0.3">
      <c r="A167" t="s">
        <v>168</v>
      </c>
      <c r="B167" t="s">
        <v>349</v>
      </c>
      <c r="C167" s="3">
        <v>7676.9999999999991</v>
      </c>
      <c r="D167" s="3">
        <v>1642</v>
      </c>
      <c r="E167" s="3">
        <v>4013</v>
      </c>
      <c r="F167" s="3">
        <v>2863</v>
      </c>
      <c r="G167" s="5">
        <f t="shared" si="3"/>
        <v>4048.75</v>
      </c>
    </row>
    <row r="168" spans="1:7" x14ac:dyDescent="0.3">
      <c r="A168" t="s">
        <v>169</v>
      </c>
      <c r="B168" t="s">
        <v>333</v>
      </c>
      <c r="C168" s="3">
        <v>289434632</v>
      </c>
      <c r="D168" s="3">
        <v>289767308</v>
      </c>
      <c r="E168" s="3">
        <v>286153845</v>
      </c>
      <c r="F168" s="3">
        <v>273806186</v>
      </c>
      <c r="G168" s="5">
        <f t="shared" si="3"/>
        <v>284790492.75</v>
      </c>
    </row>
    <row r="169" spans="1:7" x14ac:dyDescent="0.3">
      <c r="A169" t="s">
        <v>170</v>
      </c>
      <c r="B169" t="s">
        <v>341</v>
      </c>
      <c r="C169" s="3">
        <v>15585206</v>
      </c>
      <c r="D169" s="3">
        <v>16124293</v>
      </c>
      <c r="E169" s="3">
        <v>17600229</v>
      </c>
      <c r="F169" s="3">
        <v>18441220</v>
      </c>
      <c r="G169" s="5">
        <f t="shared" si="3"/>
        <v>16937737</v>
      </c>
    </row>
    <row r="170" spans="1:7" x14ac:dyDescent="0.3">
      <c r="A170" t="s">
        <v>172</v>
      </c>
      <c r="B170" t="s">
        <v>322</v>
      </c>
      <c r="C170" s="3">
        <v>84936063</v>
      </c>
      <c r="D170" s="3">
        <v>83914563</v>
      </c>
      <c r="E170" s="3">
        <v>84202671</v>
      </c>
      <c r="F170" s="3">
        <v>83683841</v>
      </c>
      <c r="G170" s="5">
        <f t="shared" si="3"/>
        <v>84184284.5</v>
      </c>
    </row>
    <row r="171" spans="1:7" x14ac:dyDescent="0.3">
      <c r="A171" t="s">
        <v>171</v>
      </c>
      <c r="B171" t="s">
        <v>350</v>
      </c>
      <c r="C171" s="3">
        <v>1095403</v>
      </c>
      <c r="D171" s="3">
        <v>939099</v>
      </c>
      <c r="E171" s="3">
        <v>911699</v>
      </c>
      <c r="F171" s="3">
        <v>982463</v>
      </c>
      <c r="G171" s="5">
        <f t="shared" si="3"/>
        <v>982166</v>
      </c>
    </row>
    <row r="172" spans="1:7" x14ac:dyDescent="0.3">
      <c r="A172" t="s">
        <v>173</v>
      </c>
      <c r="B172" t="s">
        <v>329</v>
      </c>
      <c r="C172" s="3">
        <v>0</v>
      </c>
      <c r="D172" s="3">
        <v>0</v>
      </c>
      <c r="E172" s="3">
        <v>0</v>
      </c>
      <c r="F172" s="3">
        <v>0</v>
      </c>
      <c r="G172" s="5">
        <f t="shared" si="3"/>
        <v>0</v>
      </c>
    </row>
    <row r="173" spans="1:7" x14ac:dyDescent="0.3">
      <c r="A173" t="s">
        <v>174</v>
      </c>
      <c r="B173" t="s">
        <v>317</v>
      </c>
      <c r="C173" s="3">
        <v>237161459</v>
      </c>
      <c r="D173" s="3">
        <v>230330850</v>
      </c>
      <c r="E173" s="3">
        <v>222283371</v>
      </c>
      <c r="F173" s="3">
        <v>225279762</v>
      </c>
      <c r="G173" s="5">
        <f t="shared" si="3"/>
        <v>228763860.5</v>
      </c>
    </row>
    <row r="174" spans="1:7" x14ac:dyDescent="0.3">
      <c r="A174" t="s">
        <v>175</v>
      </c>
      <c r="B174" t="s">
        <v>324</v>
      </c>
      <c r="C174" s="3">
        <v>231758355</v>
      </c>
      <c r="D174" s="3">
        <v>213496638</v>
      </c>
      <c r="E174" s="3">
        <v>187719944</v>
      </c>
      <c r="F174" s="3">
        <v>200191232</v>
      </c>
      <c r="G174" s="5">
        <f t="shared" si="3"/>
        <v>208291542.25</v>
      </c>
    </row>
    <row r="175" spans="1:7" x14ac:dyDescent="0.3">
      <c r="A175" t="s">
        <v>176</v>
      </c>
      <c r="B175" t="s">
        <v>316</v>
      </c>
      <c r="C175" s="3">
        <v>746345</v>
      </c>
      <c r="D175" s="3">
        <v>1207857</v>
      </c>
      <c r="E175" s="3">
        <v>711683</v>
      </c>
      <c r="F175" s="3">
        <v>1907531</v>
      </c>
      <c r="G175" s="5">
        <f t="shared" si="3"/>
        <v>1143354</v>
      </c>
    </row>
    <row r="176" spans="1:7" x14ac:dyDescent="0.3">
      <c r="A176" t="s">
        <v>177</v>
      </c>
      <c r="B176" t="s">
        <v>316</v>
      </c>
      <c r="C176" s="3">
        <v>613862</v>
      </c>
      <c r="D176" s="3">
        <v>902583</v>
      </c>
      <c r="E176" s="3">
        <v>526032</v>
      </c>
      <c r="F176" s="3">
        <v>1449933</v>
      </c>
      <c r="G176" s="5">
        <f t="shared" si="3"/>
        <v>873102.5</v>
      </c>
    </row>
    <row r="177" spans="1:7" x14ac:dyDescent="0.3">
      <c r="A177" t="s">
        <v>178</v>
      </c>
      <c r="B177" t="s">
        <v>316</v>
      </c>
      <c r="C177" s="3">
        <v>553509</v>
      </c>
      <c r="D177" s="3">
        <v>843178</v>
      </c>
      <c r="E177" s="3">
        <v>490944</v>
      </c>
      <c r="F177" s="3">
        <v>1367839</v>
      </c>
      <c r="G177" s="5">
        <f t="shared" si="3"/>
        <v>813867.5</v>
      </c>
    </row>
    <row r="178" spans="1:7" x14ac:dyDescent="0.3">
      <c r="A178" t="s">
        <v>179</v>
      </c>
      <c r="B178" t="s">
        <v>311</v>
      </c>
      <c r="C178" s="3">
        <v>2263500</v>
      </c>
      <c r="D178" s="3">
        <v>2332420</v>
      </c>
      <c r="E178" s="3">
        <v>2350830</v>
      </c>
      <c r="F178" s="3">
        <v>1798760</v>
      </c>
      <c r="G178" s="5">
        <f t="shared" si="3"/>
        <v>2186377.5</v>
      </c>
    </row>
    <row r="179" spans="1:7" x14ac:dyDescent="0.3">
      <c r="A179" t="s">
        <v>180</v>
      </c>
      <c r="B179" t="s">
        <v>330</v>
      </c>
      <c r="C179" s="3">
        <v>43239</v>
      </c>
      <c r="D179" s="3">
        <v>52584</v>
      </c>
      <c r="E179" s="3">
        <v>23637</v>
      </c>
      <c r="F179" s="3">
        <v>167988</v>
      </c>
      <c r="G179" s="5">
        <f t="shared" si="3"/>
        <v>71862</v>
      </c>
    </row>
    <row r="180" spans="1:7" x14ac:dyDescent="0.3">
      <c r="A180" t="s">
        <v>182</v>
      </c>
      <c r="B180" t="s">
        <v>341</v>
      </c>
      <c r="C180" s="3">
        <v>19277070</v>
      </c>
      <c r="D180" s="3">
        <v>18857523</v>
      </c>
      <c r="E180" s="3">
        <v>18921122</v>
      </c>
      <c r="F180" s="3">
        <v>19412816</v>
      </c>
      <c r="G180" s="5">
        <f t="shared" si="3"/>
        <v>19117132.75</v>
      </c>
    </row>
    <row r="181" spans="1:7" x14ac:dyDescent="0.3">
      <c r="A181" t="s">
        <v>181</v>
      </c>
      <c r="B181" t="s">
        <v>322</v>
      </c>
      <c r="C181" s="3">
        <v>9630612</v>
      </c>
      <c r="D181" s="3">
        <v>9614747</v>
      </c>
      <c r="E181" s="3">
        <v>9937272</v>
      </c>
      <c r="F181" s="3">
        <v>9665290</v>
      </c>
      <c r="G181" s="5">
        <f t="shared" si="3"/>
        <v>9711980.25</v>
      </c>
    </row>
    <row r="182" spans="1:7" x14ac:dyDescent="0.3">
      <c r="A182" t="s">
        <v>183</v>
      </c>
      <c r="B182" t="s">
        <v>341</v>
      </c>
      <c r="C182" s="3">
        <v>46819072</v>
      </c>
      <c r="D182" s="3">
        <v>46725290</v>
      </c>
      <c r="E182" s="3">
        <v>47773025</v>
      </c>
      <c r="F182" s="3">
        <v>47474327</v>
      </c>
      <c r="G182" s="5">
        <f t="shared" si="3"/>
        <v>47197928.5</v>
      </c>
    </row>
    <row r="183" spans="1:7" x14ac:dyDescent="0.3">
      <c r="A183" t="s">
        <v>184</v>
      </c>
      <c r="B183" t="s">
        <v>322</v>
      </c>
      <c r="C183" s="3">
        <v>50916574</v>
      </c>
      <c r="D183" s="3">
        <v>49099628</v>
      </c>
      <c r="E183" s="3">
        <v>49242098</v>
      </c>
      <c r="F183" s="3">
        <v>47506065</v>
      </c>
      <c r="G183" s="5">
        <f t="shared" si="3"/>
        <v>49191091.25</v>
      </c>
    </row>
    <row r="184" spans="1:7" x14ac:dyDescent="0.3">
      <c r="A184" t="s">
        <v>185</v>
      </c>
      <c r="B184" t="s">
        <v>351</v>
      </c>
      <c r="C184" s="3">
        <v>21719455</v>
      </c>
      <c r="D184" s="3">
        <v>19167408</v>
      </c>
      <c r="E184" s="3">
        <v>25625145</v>
      </c>
      <c r="F184" s="3">
        <v>20451938</v>
      </c>
      <c r="G184" s="5">
        <f t="shared" si="3"/>
        <v>21740986.5</v>
      </c>
    </row>
    <row r="185" spans="1:7" x14ac:dyDescent="0.3">
      <c r="A185" t="s">
        <v>186</v>
      </c>
      <c r="B185" t="s">
        <v>351</v>
      </c>
      <c r="C185" s="3">
        <v>32594939</v>
      </c>
      <c r="D185" s="3">
        <v>33000154</v>
      </c>
      <c r="E185" s="3">
        <v>29352812</v>
      </c>
      <c r="F185" s="3">
        <v>34305774</v>
      </c>
      <c r="G185" s="5">
        <f t="shared" si="3"/>
        <v>32313419.75</v>
      </c>
    </row>
    <row r="186" spans="1:7" x14ac:dyDescent="0.3">
      <c r="A186" t="s">
        <v>187</v>
      </c>
      <c r="B186" t="s">
        <v>330</v>
      </c>
      <c r="C186" s="3">
        <v>5296558</v>
      </c>
      <c r="D186" s="3">
        <v>1608747</v>
      </c>
      <c r="E186" s="3">
        <v>533761</v>
      </c>
      <c r="F186" s="3">
        <v>0</v>
      </c>
      <c r="G186" s="5">
        <f t="shared" si="3"/>
        <v>1859766.5</v>
      </c>
    </row>
    <row r="187" spans="1:7" x14ac:dyDescent="0.3">
      <c r="A187" t="s">
        <v>188</v>
      </c>
      <c r="B187" t="s">
        <v>310</v>
      </c>
      <c r="C187" s="3">
        <v>323305717</v>
      </c>
      <c r="D187" s="3">
        <v>302044950</v>
      </c>
      <c r="E187" s="3">
        <v>302888179</v>
      </c>
      <c r="F187" s="3">
        <v>310419476</v>
      </c>
      <c r="G187" s="5">
        <f t="shared" si="3"/>
        <v>309664580.5</v>
      </c>
    </row>
    <row r="188" spans="1:7" x14ac:dyDescent="0.3">
      <c r="A188" t="s">
        <v>189</v>
      </c>
      <c r="B188" t="s">
        <v>330</v>
      </c>
      <c r="C188" s="3">
        <v>0</v>
      </c>
      <c r="D188" s="3">
        <v>0</v>
      </c>
      <c r="E188" s="3">
        <v>0</v>
      </c>
      <c r="F188" s="3">
        <v>0</v>
      </c>
      <c r="G188" s="5">
        <f t="shared" si="3"/>
        <v>0</v>
      </c>
    </row>
    <row r="189" spans="1:7" x14ac:dyDescent="0.3">
      <c r="A189" t="s">
        <v>190</v>
      </c>
      <c r="B189" t="s">
        <v>315</v>
      </c>
      <c r="C189" s="3">
        <v>1519494</v>
      </c>
      <c r="D189" s="3">
        <v>1539770</v>
      </c>
      <c r="E189" s="3">
        <v>1365163</v>
      </c>
      <c r="F189" s="3">
        <v>1573182</v>
      </c>
      <c r="G189" s="5">
        <f t="shared" si="3"/>
        <v>1499402.25</v>
      </c>
    </row>
    <row r="190" spans="1:7" x14ac:dyDescent="0.3">
      <c r="A190" t="s">
        <v>191</v>
      </c>
      <c r="B190" t="s">
        <v>335</v>
      </c>
      <c r="C190" s="3">
        <v>56499357</v>
      </c>
      <c r="D190" s="3">
        <v>56342933</v>
      </c>
      <c r="E190" s="3">
        <v>54545240</v>
      </c>
      <c r="F190" s="3">
        <v>55199912</v>
      </c>
      <c r="G190" s="5">
        <f t="shared" si="3"/>
        <v>55646860.5</v>
      </c>
    </row>
    <row r="191" spans="1:7" x14ac:dyDescent="0.3">
      <c r="A191" t="s">
        <v>192</v>
      </c>
      <c r="B191" t="s">
        <v>310</v>
      </c>
      <c r="C191" s="3">
        <v>592838153</v>
      </c>
      <c r="D191" s="3">
        <v>620717176</v>
      </c>
      <c r="E191" s="3">
        <v>621875958</v>
      </c>
      <c r="F191" s="3">
        <v>623596092</v>
      </c>
      <c r="G191" s="5">
        <f t="shared" si="3"/>
        <v>614756844.75</v>
      </c>
    </row>
    <row r="192" spans="1:7" x14ac:dyDescent="0.3">
      <c r="A192" t="s">
        <v>193</v>
      </c>
      <c r="B192" t="s">
        <v>322</v>
      </c>
      <c r="C192" s="3">
        <v>139676140</v>
      </c>
      <c r="D192" s="3">
        <v>171292764</v>
      </c>
      <c r="E192" s="3">
        <v>188110987</v>
      </c>
      <c r="F192" s="3">
        <v>192155926</v>
      </c>
      <c r="G192" s="5">
        <f t="shared" si="3"/>
        <v>172808954.25</v>
      </c>
    </row>
    <row r="193" spans="1:7" x14ac:dyDescent="0.3">
      <c r="A193" t="s">
        <v>194</v>
      </c>
      <c r="B193" t="s">
        <v>310</v>
      </c>
      <c r="C193" s="3">
        <v>0</v>
      </c>
      <c r="D193" s="3">
        <v>0</v>
      </c>
      <c r="E193" s="3">
        <v>0</v>
      </c>
      <c r="F193" s="3">
        <v>0</v>
      </c>
      <c r="G193" s="5">
        <f t="shared" si="3"/>
        <v>0</v>
      </c>
    </row>
    <row r="194" spans="1:7" x14ac:dyDescent="0.3">
      <c r="A194" t="s">
        <v>195</v>
      </c>
      <c r="B194" t="s">
        <v>310</v>
      </c>
      <c r="C194" s="3">
        <v>211454755</v>
      </c>
      <c r="D194" s="3">
        <v>216475004</v>
      </c>
      <c r="E194" s="3">
        <v>254782800</v>
      </c>
      <c r="F194" s="3">
        <v>245036439</v>
      </c>
      <c r="G194" s="5">
        <f t="shared" si="3"/>
        <v>231937249.5</v>
      </c>
    </row>
    <row r="195" spans="1:7" x14ac:dyDescent="0.3">
      <c r="A195" t="s">
        <v>196</v>
      </c>
      <c r="B195" t="s">
        <v>323</v>
      </c>
      <c r="C195" s="3">
        <v>2422209</v>
      </c>
      <c r="D195" s="3">
        <v>16067796</v>
      </c>
      <c r="E195" s="3">
        <v>17545473</v>
      </c>
      <c r="F195" s="3">
        <v>17932963</v>
      </c>
      <c r="G195" s="5">
        <f t="shared" si="3"/>
        <v>13492110.25</v>
      </c>
    </row>
    <row r="196" spans="1:7" x14ac:dyDescent="0.3">
      <c r="A196" t="s">
        <v>197</v>
      </c>
      <c r="B196" t="s">
        <v>352</v>
      </c>
      <c r="C196" s="3">
        <v>408239</v>
      </c>
      <c r="D196" s="3">
        <v>478278</v>
      </c>
      <c r="E196" s="3">
        <v>446572</v>
      </c>
      <c r="F196" s="3">
        <v>441634</v>
      </c>
      <c r="G196" s="5">
        <f t="shared" ref="G196:G259" si="4">SUM(C196:F196)/4</f>
        <v>443680.75</v>
      </c>
    </row>
    <row r="197" spans="1:7" x14ac:dyDescent="0.3">
      <c r="A197" t="s">
        <v>198</v>
      </c>
      <c r="B197" t="s">
        <v>310</v>
      </c>
      <c r="C197" s="3">
        <v>1292844023</v>
      </c>
      <c r="D197" s="3">
        <v>1311377782</v>
      </c>
      <c r="E197" s="3">
        <v>1262291912</v>
      </c>
      <c r="F197" s="3">
        <v>1272701660</v>
      </c>
      <c r="G197" s="5">
        <f t="shared" si="4"/>
        <v>1284803844.25</v>
      </c>
    </row>
    <row r="198" spans="1:7" x14ac:dyDescent="0.3">
      <c r="A198" t="s">
        <v>199</v>
      </c>
      <c r="B198" t="s">
        <v>310</v>
      </c>
      <c r="C198" s="3">
        <v>807817821</v>
      </c>
      <c r="D198" s="3">
        <v>803769677</v>
      </c>
      <c r="E198" s="3">
        <v>774643263</v>
      </c>
      <c r="F198" s="3">
        <v>787101870</v>
      </c>
      <c r="G198" s="5">
        <f t="shared" si="4"/>
        <v>793333157.75</v>
      </c>
    </row>
    <row r="199" spans="1:7" x14ac:dyDescent="0.3">
      <c r="A199" t="s">
        <v>200</v>
      </c>
      <c r="B199" t="s">
        <v>329</v>
      </c>
      <c r="C199" s="3">
        <v>68659023</v>
      </c>
      <c r="D199" s="3">
        <v>68537004</v>
      </c>
      <c r="E199" s="3">
        <v>68948875</v>
      </c>
      <c r="F199" s="3">
        <v>67178711</v>
      </c>
      <c r="G199" s="5">
        <f t="shared" si="4"/>
        <v>68330903.25</v>
      </c>
    </row>
    <row r="200" spans="1:7" x14ac:dyDescent="0.3">
      <c r="A200" t="s">
        <v>201</v>
      </c>
      <c r="B200" t="s">
        <v>330</v>
      </c>
      <c r="C200" s="3">
        <v>448547</v>
      </c>
      <c r="D200" s="3">
        <v>131330</v>
      </c>
      <c r="E200" s="3">
        <v>64005</v>
      </c>
      <c r="F200" s="3">
        <v>43256</v>
      </c>
      <c r="G200" s="5">
        <f t="shared" si="4"/>
        <v>171784.5</v>
      </c>
    </row>
    <row r="201" spans="1:7" x14ac:dyDescent="0.3">
      <c r="A201" t="s">
        <v>202</v>
      </c>
      <c r="B201" t="s">
        <v>346</v>
      </c>
      <c r="C201" s="3">
        <v>261617135</v>
      </c>
      <c r="D201" s="3">
        <v>259994806</v>
      </c>
      <c r="E201" s="3">
        <v>265109784</v>
      </c>
      <c r="F201" s="3">
        <v>263292588</v>
      </c>
      <c r="G201" s="5">
        <f t="shared" si="4"/>
        <v>262503578.25</v>
      </c>
    </row>
    <row r="202" spans="1:7" x14ac:dyDescent="0.3">
      <c r="A202" t="s">
        <v>203</v>
      </c>
      <c r="B202" t="s">
        <v>335</v>
      </c>
      <c r="C202" s="3">
        <v>293648614</v>
      </c>
      <c r="D202" s="3">
        <v>284555779</v>
      </c>
      <c r="E202" s="3">
        <v>285096409</v>
      </c>
      <c r="F202" s="3">
        <v>307781932</v>
      </c>
      <c r="G202" s="5">
        <f t="shared" si="4"/>
        <v>292770683.5</v>
      </c>
    </row>
    <row r="203" spans="1:7" x14ac:dyDescent="0.3">
      <c r="A203" t="s">
        <v>204</v>
      </c>
      <c r="B203" t="s">
        <v>315</v>
      </c>
      <c r="C203" s="3">
        <v>29251664</v>
      </c>
      <c r="D203" s="3">
        <v>21789713</v>
      </c>
      <c r="E203" s="3">
        <v>11086734</v>
      </c>
      <c r="F203" s="3">
        <v>10626149</v>
      </c>
      <c r="G203" s="5">
        <f t="shared" si="4"/>
        <v>18188565</v>
      </c>
    </row>
    <row r="204" spans="1:7" x14ac:dyDescent="0.3">
      <c r="A204" t="s">
        <v>205</v>
      </c>
      <c r="B204" t="s">
        <v>315</v>
      </c>
      <c r="C204" s="3">
        <v>29233315</v>
      </c>
      <c r="D204" s="3">
        <v>22473302</v>
      </c>
      <c r="E204" s="3">
        <v>10263737</v>
      </c>
      <c r="F204" s="3">
        <v>10336489</v>
      </c>
      <c r="G204" s="5">
        <f t="shared" si="4"/>
        <v>18076710.75</v>
      </c>
    </row>
    <row r="205" spans="1:7" x14ac:dyDescent="0.3">
      <c r="A205" t="s">
        <v>206</v>
      </c>
      <c r="B205" t="s">
        <v>310</v>
      </c>
      <c r="C205" s="3">
        <v>477765068</v>
      </c>
      <c r="D205" s="3">
        <v>464387514</v>
      </c>
      <c r="E205" s="3">
        <v>443298415</v>
      </c>
      <c r="F205" s="3">
        <v>447335593</v>
      </c>
      <c r="G205" s="5">
        <f t="shared" si="4"/>
        <v>458196647.5</v>
      </c>
    </row>
    <row r="206" spans="1:7" x14ac:dyDescent="0.3">
      <c r="A206" t="s">
        <v>207</v>
      </c>
      <c r="B206" t="s">
        <v>310</v>
      </c>
      <c r="C206" s="3">
        <v>273440429</v>
      </c>
      <c r="D206" s="3">
        <v>245560032</v>
      </c>
      <c r="E206" s="3">
        <v>246275588</v>
      </c>
      <c r="F206" s="3">
        <v>247531780</v>
      </c>
      <c r="G206" s="5">
        <f t="shared" si="4"/>
        <v>253201957.25</v>
      </c>
    </row>
    <row r="207" spans="1:7" x14ac:dyDescent="0.3">
      <c r="A207" t="s">
        <v>208</v>
      </c>
      <c r="B207" t="s">
        <v>335</v>
      </c>
      <c r="C207" s="3">
        <v>117806585</v>
      </c>
      <c r="D207" s="3">
        <v>117484122</v>
      </c>
      <c r="E207" s="3">
        <v>111004087</v>
      </c>
      <c r="F207" s="3">
        <v>110511479</v>
      </c>
      <c r="G207" s="5">
        <f t="shared" si="4"/>
        <v>114201568.25</v>
      </c>
    </row>
    <row r="208" spans="1:7" x14ac:dyDescent="0.3">
      <c r="A208" t="s">
        <v>209</v>
      </c>
      <c r="B208" t="s">
        <v>335</v>
      </c>
      <c r="C208" s="3">
        <v>229957394</v>
      </c>
      <c r="D208" s="3">
        <v>236529912</v>
      </c>
      <c r="E208" s="3">
        <v>241587648</v>
      </c>
      <c r="F208" s="3">
        <v>243597193</v>
      </c>
      <c r="G208" s="5">
        <f t="shared" si="4"/>
        <v>237918036.75</v>
      </c>
    </row>
    <row r="209" spans="1:7" x14ac:dyDescent="0.3">
      <c r="A209" t="s">
        <v>210</v>
      </c>
      <c r="B209" t="s">
        <v>335</v>
      </c>
      <c r="C209" s="3">
        <v>125</v>
      </c>
      <c r="D209" s="3">
        <v>3570</v>
      </c>
      <c r="E209" s="3">
        <v>473</v>
      </c>
      <c r="F209" s="3">
        <v>394</v>
      </c>
      <c r="G209" s="5">
        <f t="shared" si="4"/>
        <v>1140.5</v>
      </c>
    </row>
    <row r="210" spans="1:7" x14ac:dyDescent="0.3">
      <c r="A210" t="s">
        <v>211</v>
      </c>
      <c r="B210" t="s">
        <v>330</v>
      </c>
      <c r="C210" s="3">
        <v>0</v>
      </c>
      <c r="D210" s="3">
        <v>0</v>
      </c>
      <c r="E210" s="3">
        <v>0</v>
      </c>
      <c r="F210" s="3">
        <v>0</v>
      </c>
      <c r="G210" s="5">
        <f t="shared" si="4"/>
        <v>0</v>
      </c>
    </row>
    <row r="211" spans="1:7" x14ac:dyDescent="0.3">
      <c r="A211" t="s">
        <v>212</v>
      </c>
      <c r="B211" t="s">
        <v>330</v>
      </c>
      <c r="C211" s="3">
        <v>0</v>
      </c>
      <c r="D211" s="3">
        <v>0</v>
      </c>
      <c r="E211" s="3">
        <v>1017</v>
      </c>
      <c r="F211" s="3">
        <v>108</v>
      </c>
      <c r="G211" s="5">
        <f t="shared" si="4"/>
        <v>281.25</v>
      </c>
    </row>
    <row r="212" spans="1:7" x14ac:dyDescent="0.3">
      <c r="A212" t="s">
        <v>213</v>
      </c>
      <c r="B212" t="s">
        <v>340</v>
      </c>
      <c r="C212" s="3">
        <v>0</v>
      </c>
      <c r="D212" s="3">
        <v>0</v>
      </c>
      <c r="E212" s="3">
        <v>0</v>
      </c>
      <c r="F212" s="3">
        <v>0</v>
      </c>
      <c r="G212" s="5">
        <f t="shared" si="4"/>
        <v>0</v>
      </c>
    </row>
    <row r="213" spans="1:7" x14ac:dyDescent="0.3">
      <c r="A213" t="s">
        <v>214</v>
      </c>
      <c r="B213" t="s">
        <v>310</v>
      </c>
      <c r="C213" s="3">
        <v>0</v>
      </c>
      <c r="D213" s="3">
        <v>0</v>
      </c>
      <c r="E213" s="3">
        <v>0</v>
      </c>
      <c r="F213" s="3">
        <v>0</v>
      </c>
      <c r="G213" s="5">
        <f t="shared" si="4"/>
        <v>0</v>
      </c>
    </row>
    <row r="214" spans="1:7" x14ac:dyDescent="0.3">
      <c r="A214" t="s">
        <v>215</v>
      </c>
      <c r="B214" t="s">
        <v>310</v>
      </c>
      <c r="C214" s="3">
        <v>0</v>
      </c>
      <c r="D214" s="3">
        <v>0</v>
      </c>
      <c r="E214" s="3">
        <v>0</v>
      </c>
      <c r="F214" s="3">
        <v>0</v>
      </c>
      <c r="G214" s="5">
        <f t="shared" si="4"/>
        <v>0</v>
      </c>
    </row>
    <row r="215" spans="1:7" x14ac:dyDescent="0.3">
      <c r="A215" t="s">
        <v>216</v>
      </c>
      <c r="B215" t="s">
        <v>314</v>
      </c>
      <c r="C215" s="3">
        <v>257126736</v>
      </c>
      <c r="D215" s="3">
        <v>139979453</v>
      </c>
      <c r="E215" s="3">
        <v>124204036</v>
      </c>
      <c r="F215" s="3">
        <v>124805396</v>
      </c>
      <c r="G215" s="5">
        <f t="shared" si="4"/>
        <v>161528905.25</v>
      </c>
    </row>
    <row r="216" spans="1:7" x14ac:dyDescent="0.3">
      <c r="A216" t="s">
        <v>217</v>
      </c>
      <c r="B216" t="s">
        <v>314</v>
      </c>
      <c r="C216" s="3">
        <v>0</v>
      </c>
      <c r="D216" s="3">
        <v>105987253</v>
      </c>
      <c r="E216" s="3">
        <v>105085864</v>
      </c>
      <c r="F216" s="3">
        <v>111520707</v>
      </c>
      <c r="G216" s="5">
        <f t="shared" si="4"/>
        <v>80648456</v>
      </c>
    </row>
    <row r="217" spans="1:7" x14ac:dyDescent="0.3">
      <c r="A217" t="s">
        <v>218</v>
      </c>
      <c r="B217" t="s">
        <v>326</v>
      </c>
      <c r="C217" s="3">
        <v>306677695</v>
      </c>
      <c r="D217" s="3">
        <v>303197233</v>
      </c>
      <c r="E217" s="3">
        <v>305761329</v>
      </c>
      <c r="F217" s="3">
        <v>309369393</v>
      </c>
      <c r="G217" s="5">
        <f t="shared" si="4"/>
        <v>306251412.5</v>
      </c>
    </row>
    <row r="218" spans="1:7" x14ac:dyDescent="0.3">
      <c r="A218" t="s">
        <v>219</v>
      </c>
      <c r="B218" t="s">
        <v>322</v>
      </c>
      <c r="C218" s="3">
        <v>159509468</v>
      </c>
      <c r="D218" s="3">
        <v>156873794</v>
      </c>
      <c r="E218" s="3">
        <v>160917660</v>
      </c>
      <c r="F218" s="3">
        <v>158261043</v>
      </c>
      <c r="G218" s="5">
        <f t="shared" si="4"/>
        <v>158890491.25</v>
      </c>
    </row>
    <row r="219" spans="1:7" x14ac:dyDescent="0.3">
      <c r="A219" t="s">
        <v>220</v>
      </c>
      <c r="B219" t="s">
        <v>330</v>
      </c>
      <c r="C219" s="3">
        <v>4563548</v>
      </c>
      <c r="D219" s="3">
        <v>4063865</v>
      </c>
      <c r="E219" s="3">
        <v>3256986</v>
      </c>
      <c r="F219" s="3">
        <v>2571860</v>
      </c>
      <c r="G219" s="5">
        <f t="shared" si="4"/>
        <v>3614064.75</v>
      </c>
    </row>
    <row r="220" spans="1:7" x14ac:dyDescent="0.3">
      <c r="A220" t="s">
        <v>221</v>
      </c>
      <c r="B220" t="s">
        <v>310</v>
      </c>
      <c r="C220" s="3">
        <v>0</v>
      </c>
      <c r="D220" s="3">
        <v>0</v>
      </c>
      <c r="E220" s="3">
        <v>0</v>
      </c>
      <c r="F220" s="3">
        <v>0</v>
      </c>
      <c r="G220" s="5">
        <f t="shared" si="4"/>
        <v>0</v>
      </c>
    </row>
    <row r="221" spans="1:7" x14ac:dyDescent="0.3">
      <c r="A221" t="s">
        <v>222</v>
      </c>
      <c r="B221" t="s">
        <v>339</v>
      </c>
      <c r="C221" s="3">
        <v>0</v>
      </c>
      <c r="D221" s="3">
        <v>0</v>
      </c>
      <c r="E221" s="3">
        <v>0</v>
      </c>
      <c r="F221" s="3">
        <v>0</v>
      </c>
      <c r="G221" s="5">
        <f t="shared" si="4"/>
        <v>0</v>
      </c>
    </row>
    <row r="222" spans="1:7" x14ac:dyDescent="0.3">
      <c r="A222" t="s">
        <v>223</v>
      </c>
      <c r="B222" t="s">
        <v>353</v>
      </c>
      <c r="C222" s="3">
        <v>51738288</v>
      </c>
      <c r="D222" s="3">
        <v>51354972</v>
      </c>
      <c r="E222" s="3">
        <v>52476808</v>
      </c>
      <c r="F222" s="3">
        <v>51951514</v>
      </c>
      <c r="G222" s="5">
        <f t="shared" si="4"/>
        <v>51880395.5</v>
      </c>
    </row>
    <row r="223" spans="1:7" x14ac:dyDescent="0.3">
      <c r="A223" t="s">
        <v>224</v>
      </c>
      <c r="B223" t="s">
        <v>328</v>
      </c>
      <c r="C223" s="3">
        <v>561966041</v>
      </c>
      <c r="D223" s="3">
        <v>569364691</v>
      </c>
      <c r="E223" s="3">
        <v>579990575</v>
      </c>
      <c r="F223" s="3">
        <v>586416813</v>
      </c>
      <c r="G223" s="5">
        <f t="shared" si="4"/>
        <v>574434530</v>
      </c>
    </row>
    <row r="224" spans="1:7" x14ac:dyDescent="0.3">
      <c r="A224" t="s">
        <v>225</v>
      </c>
      <c r="B224" t="s">
        <v>328</v>
      </c>
      <c r="C224" s="3">
        <v>60345083</v>
      </c>
      <c r="D224" s="3">
        <v>143171131</v>
      </c>
      <c r="E224" s="3">
        <v>144063499</v>
      </c>
      <c r="F224" s="3">
        <v>145675958</v>
      </c>
      <c r="G224" s="5">
        <f t="shared" si="4"/>
        <v>123313917.75</v>
      </c>
    </row>
    <row r="225" spans="1:7" x14ac:dyDescent="0.3">
      <c r="A225" t="s">
        <v>226</v>
      </c>
      <c r="B225" t="s">
        <v>310</v>
      </c>
      <c r="C225" s="3">
        <v>0</v>
      </c>
      <c r="D225" s="3">
        <v>0</v>
      </c>
      <c r="E225" s="3">
        <v>0</v>
      </c>
      <c r="F225" s="3">
        <v>0</v>
      </c>
      <c r="G225" s="5">
        <f t="shared" si="4"/>
        <v>0</v>
      </c>
    </row>
    <row r="226" spans="1:7" x14ac:dyDescent="0.3">
      <c r="A226" t="s">
        <v>227</v>
      </c>
      <c r="B226" t="s">
        <v>308</v>
      </c>
      <c r="C226" s="3">
        <v>68760445</v>
      </c>
      <c r="D226" s="3">
        <v>64914904</v>
      </c>
      <c r="E226" s="3">
        <v>58119580</v>
      </c>
      <c r="F226" s="3">
        <v>61152526</v>
      </c>
      <c r="G226" s="5">
        <f t="shared" si="4"/>
        <v>63236863.75</v>
      </c>
    </row>
    <row r="227" spans="1:7" x14ac:dyDescent="0.3">
      <c r="A227" t="s">
        <v>228</v>
      </c>
      <c r="B227" t="s">
        <v>310</v>
      </c>
      <c r="C227" s="3">
        <v>387863499</v>
      </c>
      <c r="D227" s="3">
        <v>397565879</v>
      </c>
      <c r="E227" s="3">
        <v>406361486</v>
      </c>
      <c r="F227" s="3">
        <v>419928525</v>
      </c>
      <c r="G227" s="5">
        <f t="shared" si="4"/>
        <v>402929847.25</v>
      </c>
    </row>
    <row r="228" spans="1:7" x14ac:dyDescent="0.3">
      <c r="A228" t="s">
        <v>229</v>
      </c>
      <c r="B228" t="s">
        <v>323</v>
      </c>
      <c r="C228" s="3">
        <v>8212628</v>
      </c>
      <c r="D228" s="3">
        <v>17319152</v>
      </c>
      <c r="E228" s="3">
        <v>18428764</v>
      </c>
      <c r="F228" s="3">
        <v>19113748</v>
      </c>
      <c r="G228" s="5">
        <f t="shared" si="4"/>
        <v>15768573</v>
      </c>
    </row>
    <row r="229" spans="1:7" x14ac:dyDescent="0.3">
      <c r="A229" t="s">
        <v>230</v>
      </c>
      <c r="B229" t="s">
        <v>354</v>
      </c>
      <c r="C229" s="3">
        <v>7758850</v>
      </c>
      <c r="D229" s="3">
        <v>5953140</v>
      </c>
      <c r="E229" s="3">
        <v>835540</v>
      </c>
      <c r="F229" s="3">
        <v>622550</v>
      </c>
      <c r="G229" s="5">
        <f t="shared" si="4"/>
        <v>3792520</v>
      </c>
    </row>
    <row r="230" spans="1:7" x14ac:dyDescent="0.3">
      <c r="A230" t="s">
        <v>231</v>
      </c>
      <c r="B230" t="s">
        <v>310</v>
      </c>
      <c r="C230" s="3">
        <v>488572732</v>
      </c>
      <c r="D230" s="3">
        <v>497052047</v>
      </c>
      <c r="E230" s="3">
        <v>509463270</v>
      </c>
      <c r="F230" s="3">
        <v>518165771</v>
      </c>
      <c r="G230" s="5">
        <f t="shared" si="4"/>
        <v>503313455</v>
      </c>
    </row>
    <row r="231" spans="1:7" x14ac:dyDescent="0.3">
      <c r="A231" t="s">
        <v>232</v>
      </c>
      <c r="B231" t="s">
        <v>309</v>
      </c>
      <c r="C231" s="3">
        <v>0</v>
      </c>
      <c r="D231" s="3">
        <v>0</v>
      </c>
      <c r="E231" s="3">
        <v>0</v>
      </c>
      <c r="F231" s="3">
        <v>0</v>
      </c>
      <c r="G231" s="5">
        <f t="shared" si="4"/>
        <v>0</v>
      </c>
    </row>
    <row r="232" spans="1:7" x14ac:dyDescent="0.3">
      <c r="A232" t="s">
        <v>233</v>
      </c>
      <c r="B232" t="s">
        <v>310</v>
      </c>
      <c r="C232" s="3">
        <v>0</v>
      </c>
      <c r="D232" s="3">
        <v>0</v>
      </c>
      <c r="E232" s="3">
        <v>0</v>
      </c>
      <c r="F232" s="3">
        <v>0</v>
      </c>
      <c r="G232" s="5">
        <f t="shared" si="4"/>
        <v>0</v>
      </c>
    </row>
    <row r="233" spans="1:7" x14ac:dyDescent="0.3">
      <c r="A233" t="s">
        <v>234</v>
      </c>
      <c r="B233" t="s">
        <v>322</v>
      </c>
      <c r="C233" s="3">
        <v>122760706</v>
      </c>
      <c r="D233" s="3">
        <v>128031026</v>
      </c>
      <c r="E233" s="3">
        <v>135120544</v>
      </c>
      <c r="F233" s="3">
        <v>137846939</v>
      </c>
      <c r="G233" s="5">
        <f t="shared" si="4"/>
        <v>130939803.75</v>
      </c>
    </row>
    <row r="234" spans="1:7" x14ac:dyDescent="0.3">
      <c r="A234" t="s">
        <v>235</v>
      </c>
      <c r="B234" t="s">
        <v>322</v>
      </c>
      <c r="C234" s="3">
        <v>368959098</v>
      </c>
      <c r="D234" s="3">
        <v>379849795</v>
      </c>
      <c r="E234" s="3">
        <v>392992479</v>
      </c>
      <c r="F234" s="3">
        <v>404100825</v>
      </c>
      <c r="G234" s="5">
        <f t="shared" si="4"/>
        <v>386475549.25</v>
      </c>
    </row>
    <row r="235" spans="1:7" x14ac:dyDescent="0.3">
      <c r="A235" t="s">
        <v>236</v>
      </c>
      <c r="B235" t="s">
        <v>310</v>
      </c>
      <c r="C235" s="3">
        <v>0</v>
      </c>
      <c r="D235" s="3">
        <v>0</v>
      </c>
      <c r="E235" s="3">
        <v>0</v>
      </c>
      <c r="F235" s="3">
        <v>0</v>
      </c>
      <c r="G235" s="5">
        <f t="shared" si="4"/>
        <v>0</v>
      </c>
    </row>
    <row r="236" spans="1:7" x14ac:dyDescent="0.3">
      <c r="A236" t="s">
        <v>237</v>
      </c>
      <c r="B236" t="s">
        <v>330</v>
      </c>
      <c r="C236" s="3">
        <v>548840</v>
      </c>
      <c r="D236" s="3">
        <v>42601</v>
      </c>
      <c r="E236" s="3">
        <v>1197548</v>
      </c>
      <c r="F236" s="3">
        <v>109193</v>
      </c>
      <c r="G236" s="5">
        <f t="shared" si="4"/>
        <v>474545.5</v>
      </c>
    </row>
    <row r="237" spans="1:7" x14ac:dyDescent="0.3">
      <c r="A237" t="s">
        <v>238</v>
      </c>
      <c r="B237" t="s">
        <v>310</v>
      </c>
      <c r="C237" s="3">
        <v>0</v>
      </c>
      <c r="D237" s="3">
        <v>0</v>
      </c>
      <c r="E237" s="3">
        <v>0</v>
      </c>
      <c r="F237" s="3">
        <v>0</v>
      </c>
      <c r="G237" s="5">
        <f t="shared" si="4"/>
        <v>0</v>
      </c>
    </row>
    <row r="238" spans="1:7" x14ac:dyDescent="0.3">
      <c r="A238" t="s">
        <v>239</v>
      </c>
      <c r="B238" t="s">
        <v>308</v>
      </c>
      <c r="C238" s="3">
        <v>359510443</v>
      </c>
      <c r="D238" s="3">
        <v>358605032</v>
      </c>
      <c r="E238" s="3">
        <v>355866890</v>
      </c>
      <c r="F238" s="3">
        <v>368048154</v>
      </c>
      <c r="G238" s="5">
        <f t="shared" si="4"/>
        <v>360507629.75</v>
      </c>
    </row>
    <row r="239" spans="1:7" x14ac:dyDescent="0.3">
      <c r="A239" t="s">
        <v>240</v>
      </c>
      <c r="B239" t="s">
        <v>340</v>
      </c>
      <c r="C239" s="3">
        <v>103947</v>
      </c>
      <c r="D239" s="3">
        <v>69152</v>
      </c>
      <c r="E239" s="3">
        <v>69997</v>
      </c>
      <c r="F239" s="3">
        <v>33759</v>
      </c>
      <c r="G239" s="5">
        <f t="shared" si="4"/>
        <v>69213.75</v>
      </c>
    </row>
    <row r="240" spans="1:7" x14ac:dyDescent="0.3">
      <c r="A240" t="s">
        <v>241</v>
      </c>
      <c r="B240" t="s">
        <v>308</v>
      </c>
      <c r="C240" s="3">
        <v>18025616</v>
      </c>
      <c r="D240" s="3">
        <v>18612099</v>
      </c>
      <c r="E240" s="3">
        <v>19795559</v>
      </c>
      <c r="F240" s="3">
        <v>20568735</v>
      </c>
      <c r="G240" s="5">
        <f t="shared" si="4"/>
        <v>19250502.25</v>
      </c>
    </row>
    <row r="241" spans="1:7" x14ac:dyDescent="0.3">
      <c r="A241" t="s">
        <v>242</v>
      </c>
      <c r="B241" t="s">
        <v>340</v>
      </c>
      <c r="C241" s="3">
        <v>83</v>
      </c>
      <c r="D241" s="3">
        <v>98</v>
      </c>
      <c r="E241" s="3">
        <v>175</v>
      </c>
      <c r="F241" s="3">
        <v>1511</v>
      </c>
      <c r="G241" s="5">
        <f t="shared" si="4"/>
        <v>466.75</v>
      </c>
    </row>
    <row r="242" spans="1:7" x14ac:dyDescent="0.3">
      <c r="A242" t="s">
        <v>243</v>
      </c>
      <c r="B242" t="s">
        <v>332</v>
      </c>
      <c r="C242" s="3">
        <v>5800797</v>
      </c>
      <c r="D242" s="3">
        <v>5727043</v>
      </c>
      <c r="E242" s="3">
        <v>5790793</v>
      </c>
      <c r="F242" s="3">
        <v>5799022</v>
      </c>
      <c r="G242" s="5">
        <f t="shared" si="4"/>
        <v>5779413.75</v>
      </c>
    </row>
    <row r="243" spans="1:7" x14ac:dyDescent="0.3">
      <c r="A243" t="s">
        <v>244</v>
      </c>
      <c r="B243" t="s">
        <v>329</v>
      </c>
      <c r="C243" s="3">
        <v>391324824</v>
      </c>
      <c r="D243" s="3">
        <v>390649258</v>
      </c>
      <c r="E243" s="3">
        <v>401159327</v>
      </c>
      <c r="F243" s="3">
        <v>400107036</v>
      </c>
      <c r="G243" s="5">
        <f t="shared" si="4"/>
        <v>395810111.25</v>
      </c>
    </row>
    <row r="244" spans="1:7" x14ac:dyDescent="0.3">
      <c r="A244" t="s">
        <v>245</v>
      </c>
      <c r="B244" t="s">
        <v>340</v>
      </c>
      <c r="C244" s="3">
        <v>845125</v>
      </c>
      <c r="D244" s="3">
        <v>360132</v>
      </c>
      <c r="E244" s="3">
        <v>413165</v>
      </c>
      <c r="F244" s="3">
        <v>2431838</v>
      </c>
      <c r="G244" s="5">
        <f t="shared" si="4"/>
        <v>1012565</v>
      </c>
    </row>
    <row r="245" spans="1:7" x14ac:dyDescent="0.3">
      <c r="A245" t="s">
        <v>246</v>
      </c>
      <c r="B245" t="s">
        <v>341</v>
      </c>
      <c r="C245" s="3">
        <v>35509293</v>
      </c>
      <c r="D245" s="3">
        <v>34365021</v>
      </c>
      <c r="E245" s="3">
        <v>34830029</v>
      </c>
      <c r="F245" s="3">
        <v>34591259</v>
      </c>
      <c r="G245" s="5">
        <f t="shared" si="4"/>
        <v>34823900.5</v>
      </c>
    </row>
    <row r="246" spans="1:7" x14ac:dyDescent="0.3">
      <c r="A246" t="s">
        <v>247</v>
      </c>
      <c r="B246" t="s">
        <v>340</v>
      </c>
      <c r="C246" s="3">
        <v>6061008</v>
      </c>
      <c r="D246" s="3">
        <v>4309350</v>
      </c>
      <c r="E246" s="3">
        <v>2760089</v>
      </c>
      <c r="F246" s="3">
        <v>3696112</v>
      </c>
      <c r="G246" s="5">
        <f t="shared" si="4"/>
        <v>4206639.75</v>
      </c>
    </row>
    <row r="247" spans="1:7" x14ac:dyDescent="0.3">
      <c r="A247" t="s">
        <v>248</v>
      </c>
      <c r="B247" t="s">
        <v>322</v>
      </c>
      <c r="C247" s="3">
        <v>143457836</v>
      </c>
      <c r="D247" s="3">
        <v>152673900</v>
      </c>
      <c r="E247" s="3">
        <v>158474888</v>
      </c>
      <c r="F247" s="3">
        <v>160278779</v>
      </c>
      <c r="G247" s="5">
        <f t="shared" si="4"/>
        <v>153721350.75</v>
      </c>
    </row>
    <row r="248" spans="1:7" x14ac:dyDescent="0.3">
      <c r="A248" t="s">
        <v>249</v>
      </c>
      <c r="B248" t="s">
        <v>308</v>
      </c>
      <c r="C248" s="3">
        <v>290072244</v>
      </c>
      <c r="D248" s="3">
        <v>293520278</v>
      </c>
      <c r="E248" s="3">
        <v>273553574</v>
      </c>
      <c r="F248" s="3">
        <v>277901653</v>
      </c>
      <c r="G248" s="5">
        <f t="shared" si="4"/>
        <v>283761937.25</v>
      </c>
    </row>
    <row r="249" spans="1:7" x14ac:dyDescent="0.3">
      <c r="A249" t="s">
        <v>250</v>
      </c>
      <c r="B249" t="s">
        <v>329</v>
      </c>
      <c r="C249" s="3">
        <v>0</v>
      </c>
      <c r="D249" s="3">
        <v>0</v>
      </c>
      <c r="E249" s="3">
        <v>0</v>
      </c>
      <c r="F249" s="3">
        <v>0</v>
      </c>
      <c r="G249" s="5">
        <f t="shared" si="4"/>
        <v>0</v>
      </c>
    </row>
    <row r="250" spans="1:7" x14ac:dyDescent="0.3">
      <c r="A250" t="s">
        <v>251</v>
      </c>
      <c r="B250" t="s">
        <v>323</v>
      </c>
      <c r="C250" s="3">
        <v>9413896</v>
      </c>
      <c r="D250" s="3">
        <v>7249524</v>
      </c>
      <c r="E250" s="3">
        <v>5426227</v>
      </c>
      <c r="F250" s="3">
        <v>3701342</v>
      </c>
      <c r="G250" s="5">
        <f t="shared" si="4"/>
        <v>6447747.25</v>
      </c>
    </row>
    <row r="251" spans="1:7" x14ac:dyDescent="0.3">
      <c r="A251" t="s">
        <v>252</v>
      </c>
      <c r="B251" t="s">
        <v>327</v>
      </c>
      <c r="C251" s="3">
        <v>177649932</v>
      </c>
      <c r="D251" s="3">
        <v>181820901</v>
      </c>
      <c r="E251" s="3">
        <v>184351046</v>
      </c>
      <c r="F251" s="3">
        <v>188942578</v>
      </c>
      <c r="G251" s="5">
        <f t="shared" si="4"/>
        <v>183191114.25</v>
      </c>
    </row>
    <row r="252" spans="1:7" x14ac:dyDescent="0.3">
      <c r="A252" t="s">
        <v>253</v>
      </c>
      <c r="B252" t="s">
        <v>341</v>
      </c>
      <c r="C252" s="3">
        <v>5331</v>
      </c>
      <c r="D252" s="3">
        <v>68650</v>
      </c>
      <c r="E252" s="3">
        <v>37899</v>
      </c>
      <c r="F252" s="3">
        <v>14772</v>
      </c>
      <c r="G252" s="5">
        <f t="shared" si="4"/>
        <v>31663</v>
      </c>
    </row>
    <row r="253" spans="1:7" x14ac:dyDescent="0.3">
      <c r="A253" t="s">
        <v>254</v>
      </c>
      <c r="B253" t="s">
        <v>355</v>
      </c>
      <c r="C253" s="3">
        <v>237286370</v>
      </c>
      <c r="D253" s="3">
        <v>243999212</v>
      </c>
      <c r="E253" s="3">
        <v>240761874</v>
      </c>
      <c r="F253" s="3">
        <v>240479146</v>
      </c>
      <c r="G253" s="5">
        <f t="shared" si="4"/>
        <v>240631650.5</v>
      </c>
    </row>
    <row r="254" spans="1:7" x14ac:dyDescent="0.3">
      <c r="A254" t="s">
        <v>255</v>
      </c>
      <c r="B254" t="s">
        <v>323</v>
      </c>
      <c r="C254" s="3">
        <v>10189648</v>
      </c>
      <c r="D254" s="3">
        <v>8017266</v>
      </c>
      <c r="E254" s="3">
        <v>6062627</v>
      </c>
      <c r="F254" s="3">
        <v>3961311</v>
      </c>
      <c r="G254" s="5">
        <f t="shared" si="4"/>
        <v>7057713</v>
      </c>
    </row>
    <row r="255" spans="1:7" x14ac:dyDescent="0.3">
      <c r="A255" t="s">
        <v>256</v>
      </c>
      <c r="B255" t="s">
        <v>329</v>
      </c>
      <c r="C255" s="3">
        <v>0</v>
      </c>
      <c r="D255" s="3">
        <v>0</v>
      </c>
      <c r="E255" s="3">
        <v>0</v>
      </c>
      <c r="F255" s="3">
        <v>0</v>
      </c>
      <c r="G255" s="5">
        <f t="shared" si="4"/>
        <v>0</v>
      </c>
    </row>
    <row r="256" spans="1:7" x14ac:dyDescent="0.3">
      <c r="A256" t="s">
        <v>257</v>
      </c>
      <c r="B256" t="s">
        <v>335</v>
      </c>
      <c r="C256" s="3">
        <v>35253932</v>
      </c>
      <c r="D256" s="3">
        <v>33751503</v>
      </c>
      <c r="E256" s="3">
        <v>34687906</v>
      </c>
      <c r="F256" s="3">
        <v>35456895</v>
      </c>
      <c r="G256" s="5">
        <f t="shared" si="4"/>
        <v>34787559</v>
      </c>
    </row>
    <row r="257" spans="1:7" x14ac:dyDescent="0.3">
      <c r="A257" t="s">
        <v>258</v>
      </c>
      <c r="B257" t="s">
        <v>310</v>
      </c>
      <c r="C257" s="3">
        <v>0</v>
      </c>
      <c r="D257" s="3">
        <v>0</v>
      </c>
      <c r="E257" s="3">
        <v>0</v>
      </c>
      <c r="F257" s="3">
        <v>0</v>
      </c>
      <c r="G257" s="5">
        <f t="shared" si="4"/>
        <v>0</v>
      </c>
    </row>
    <row r="258" spans="1:7" x14ac:dyDescent="0.3">
      <c r="A258" t="s">
        <v>259</v>
      </c>
      <c r="B258" t="s">
        <v>310</v>
      </c>
      <c r="C258" s="3">
        <v>0</v>
      </c>
      <c r="D258" s="3">
        <v>0</v>
      </c>
      <c r="E258" s="3">
        <v>0</v>
      </c>
      <c r="F258" s="3">
        <v>0</v>
      </c>
      <c r="G258" s="5">
        <f t="shared" si="4"/>
        <v>0</v>
      </c>
    </row>
    <row r="259" spans="1:7" x14ac:dyDescent="0.3">
      <c r="A259" t="s">
        <v>260</v>
      </c>
      <c r="B259" t="s">
        <v>337</v>
      </c>
      <c r="C259" s="3">
        <v>1843717</v>
      </c>
      <c r="D259" s="3">
        <v>0</v>
      </c>
      <c r="E259" s="3">
        <v>0</v>
      </c>
      <c r="F259" s="3">
        <v>0</v>
      </c>
      <c r="G259" s="5">
        <f t="shared" si="4"/>
        <v>460929.25</v>
      </c>
    </row>
    <row r="260" spans="1:7" x14ac:dyDescent="0.3">
      <c r="A260" t="s">
        <v>261</v>
      </c>
      <c r="B260" t="s">
        <v>337</v>
      </c>
      <c r="C260" s="3">
        <v>80237233</v>
      </c>
      <c r="D260" s="3">
        <v>306115018</v>
      </c>
      <c r="E260" s="3">
        <v>305455010</v>
      </c>
      <c r="F260" s="3">
        <v>307354477</v>
      </c>
      <c r="G260" s="5">
        <f t="shared" ref="G260:G323" si="5">SUM(C260:F260)/4</f>
        <v>249790434.5</v>
      </c>
    </row>
    <row r="261" spans="1:7" x14ac:dyDescent="0.3">
      <c r="A261" t="s">
        <v>262</v>
      </c>
      <c r="B261" t="s">
        <v>340</v>
      </c>
      <c r="C261" s="3">
        <v>6965</v>
      </c>
      <c r="D261" s="3">
        <v>163872</v>
      </c>
      <c r="E261" s="3">
        <v>1</v>
      </c>
      <c r="F261" s="3">
        <v>0</v>
      </c>
      <c r="G261" s="5">
        <f t="shared" si="5"/>
        <v>42709.5</v>
      </c>
    </row>
    <row r="262" spans="1:7" x14ac:dyDescent="0.3">
      <c r="A262" t="s">
        <v>263</v>
      </c>
      <c r="B262" t="s">
        <v>356</v>
      </c>
      <c r="C262" s="3">
        <v>543319</v>
      </c>
      <c r="D262" s="3">
        <v>519371</v>
      </c>
      <c r="E262" s="3">
        <v>578224</v>
      </c>
      <c r="F262" s="3">
        <v>558276</v>
      </c>
      <c r="G262" s="5">
        <f t="shared" si="5"/>
        <v>549797.5</v>
      </c>
    </row>
    <row r="263" spans="1:7" x14ac:dyDescent="0.3">
      <c r="A263" t="s">
        <v>264</v>
      </c>
      <c r="B263" t="s">
        <v>339</v>
      </c>
      <c r="C263" s="3">
        <v>382840928</v>
      </c>
      <c r="D263" s="3">
        <v>416155259</v>
      </c>
      <c r="E263" s="3">
        <v>420009409</v>
      </c>
      <c r="F263" s="3">
        <v>437478351</v>
      </c>
      <c r="G263" s="5">
        <f t="shared" si="5"/>
        <v>414120986.75</v>
      </c>
    </row>
    <row r="264" spans="1:7" x14ac:dyDescent="0.3">
      <c r="A264" t="s">
        <v>265</v>
      </c>
      <c r="B264" t="s">
        <v>357</v>
      </c>
      <c r="C264" s="3">
        <v>4995718398</v>
      </c>
      <c r="D264" s="3">
        <v>5045711623</v>
      </c>
      <c r="E264" s="3">
        <v>5016636114</v>
      </c>
      <c r="F264" s="3">
        <v>4995474812</v>
      </c>
      <c r="G264" s="5">
        <f t="shared" si="5"/>
        <v>5013385236.75</v>
      </c>
    </row>
    <row r="265" spans="1:7" x14ac:dyDescent="0.3">
      <c r="A265" t="s">
        <v>266</v>
      </c>
      <c r="B265" t="s">
        <v>308</v>
      </c>
      <c r="C265" s="3">
        <v>13017032</v>
      </c>
      <c r="D265" s="3">
        <v>13678809</v>
      </c>
      <c r="E265" s="3">
        <v>14540064</v>
      </c>
      <c r="F265" s="3">
        <v>15349478</v>
      </c>
      <c r="G265" s="5">
        <f t="shared" si="5"/>
        <v>14146345.75</v>
      </c>
    </row>
    <row r="266" spans="1:7" x14ac:dyDescent="0.3">
      <c r="A266" t="s">
        <v>267</v>
      </c>
      <c r="B266" t="s">
        <v>316</v>
      </c>
      <c r="C266" s="3">
        <v>5898238</v>
      </c>
      <c r="D266" s="3">
        <v>5908190</v>
      </c>
      <c r="E266" s="3">
        <v>5794795</v>
      </c>
      <c r="F266" s="3">
        <v>5684768</v>
      </c>
      <c r="G266" s="5">
        <f t="shared" si="5"/>
        <v>5821497.75</v>
      </c>
    </row>
    <row r="267" spans="1:7" x14ac:dyDescent="0.3">
      <c r="A267" t="s">
        <v>268</v>
      </c>
      <c r="B267" t="s">
        <v>324</v>
      </c>
      <c r="C267" s="3">
        <v>12403693</v>
      </c>
      <c r="D267" s="3">
        <v>14694470</v>
      </c>
      <c r="E267" s="3">
        <v>12492355</v>
      </c>
      <c r="F267" s="3">
        <v>7721784</v>
      </c>
      <c r="G267" s="5">
        <f t="shared" si="5"/>
        <v>11828075.5</v>
      </c>
    </row>
    <row r="268" spans="1:7" x14ac:dyDescent="0.3">
      <c r="A268" t="s">
        <v>269</v>
      </c>
      <c r="B268" t="s">
        <v>329</v>
      </c>
      <c r="C268" s="3">
        <v>129168573</v>
      </c>
      <c r="D268" s="3">
        <v>125607597</v>
      </c>
      <c r="E268" s="3">
        <v>128323604</v>
      </c>
      <c r="F268" s="3">
        <v>126676570</v>
      </c>
      <c r="G268" s="5">
        <f t="shared" si="5"/>
        <v>127444086</v>
      </c>
    </row>
    <row r="269" spans="1:7" x14ac:dyDescent="0.3">
      <c r="A269" t="s">
        <v>270</v>
      </c>
      <c r="B269" t="s">
        <v>332</v>
      </c>
      <c r="C269" s="3">
        <v>47156745</v>
      </c>
      <c r="D269" s="3">
        <v>49052172</v>
      </c>
      <c r="E269" s="3">
        <v>49718051</v>
      </c>
      <c r="F269" s="3">
        <v>50894649</v>
      </c>
      <c r="G269" s="5">
        <f t="shared" si="5"/>
        <v>49205404.25</v>
      </c>
    </row>
    <row r="270" spans="1:7" x14ac:dyDescent="0.3">
      <c r="A270" t="s">
        <v>271</v>
      </c>
      <c r="B270" t="s">
        <v>310</v>
      </c>
      <c r="C270" s="3">
        <v>0</v>
      </c>
      <c r="D270" s="3">
        <v>0</v>
      </c>
      <c r="E270" s="3">
        <v>0</v>
      </c>
      <c r="F270" s="3">
        <v>0</v>
      </c>
      <c r="G270" s="5">
        <f t="shared" si="5"/>
        <v>0</v>
      </c>
    </row>
    <row r="271" spans="1:7" x14ac:dyDescent="0.3">
      <c r="A271" t="s">
        <v>272</v>
      </c>
      <c r="B271" t="s">
        <v>331</v>
      </c>
      <c r="C271" s="3">
        <v>13446389</v>
      </c>
      <c r="D271" s="3">
        <v>13174201</v>
      </c>
      <c r="E271" s="3">
        <v>13142812</v>
      </c>
      <c r="F271" s="3">
        <v>12944561</v>
      </c>
      <c r="G271" s="5">
        <f t="shared" si="5"/>
        <v>13176990.75</v>
      </c>
    </row>
    <row r="272" spans="1:7" x14ac:dyDescent="0.3">
      <c r="A272" t="s">
        <v>273</v>
      </c>
      <c r="B272" t="s">
        <v>316</v>
      </c>
      <c r="C272" s="3">
        <v>623122</v>
      </c>
      <c r="D272" s="3">
        <v>578109</v>
      </c>
      <c r="E272" s="3">
        <v>527995</v>
      </c>
      <c r="F272" s="3">
        <v>605240</v>
      </c>
      <c r="G272" s="5">
        <f t="shared" si="5"/>
        <v>583616.5</v>
      </c>
    </row>
    <row r="273" spans="1:7" x14ac:dyDescent="0.3">
      <c r="A273" t="s">
        <v>274</v>
      </c>
      <c r="B273" t="s">
        <v>310</v>
      </c>
      <c r="C273" s="3">
        <v>151092051</v>
      </c>
      <c r="D273" s="3">
        <v>156184542</v>
      </c>
      <c r="E273" s="3">
        <v>160490136</v>
      </c>
      <c r="F273" s="3">
        <v>163377538</v>
      </c>
      <c r="G273" s="5">
        <f t="shared" si="5"/>
        <v>157786066.75</v>
      </c>
    </row>
    <row r="274" spans="1:7" x14ac:dyDescent="0.3">
      <c r="A274" t="s">
        <v>275</v>
      </c>
      <c r="B274" t="s">
        <v>314</v>
      </c>
      <c r="C274" s="3">
        <v>0</v>
      </c>
      <c r="D274" s="3">
        <v>0</v>
      </c>
      <c r="E274" s="3">
        <v>0</v>
      </c>
      <c r="F274" s="3">
        <v>0</v>
      </c>
      <c r="G274" s="5">
        <f t="shared" si="5"/>
        <v>0</v>
      </c>
    </row>
    <row r="275" spans="1:7" x14ac:dyDescent="0.3">
      <c r="A275" t="s">
        <v>276</v>
      </c>
      <c r="B275" t="s">
        <v>322</v>
      </c>
      <c r="C275" s="3">
        <v>137478194</v>
      </c>
      <c r="D275" s="3">
        <v>144476327</v>
      </c>
      <c r="E275" s="3">
        <v>142174388</v>
      </c>
      <c r="F275" s="3">
        <v>145046140</v>
      </c>
      <c r="G275" s="5">
        <f t="shared" si="5"/>
        <v>142293762.25</v>
      </c>
    </row>
    <row r="276" spans="1:7" x14ac:dyDescent="0.3">
      <c r="A276" t="s">
        <v>277</v>
      </c>
      <c r="B276" t="s">
        <v>330</v>
      </c>
      <c r="C276" s="3">
        <v>17295.000000000004</v>
      </c>
      <c r="D276" s="3">
        <v>135525</v>
      </c>
      <c r="E276" s="3">
        <v>244201</v>
      </c>
      <c r="F276" s="3">
        <v>3574</v>
      </c>
      <c r="G276" s="5">
        <f t="shared" si="5"/>
        <v>100148.75</v>
      </c>
    </row>
    <row r="277" spans="1:7" x14ac:dyDescent="0.3">
      <c r="A277" t="s">
        <v>278</v>
      </c>
      <c r="B277" t="s">
        <v>358</v>
      </c>
      <c r="C277" s="3">
        <v>511366496</v>
      </c>
      <c r="D277" s="3">
        <v>523094231</v>
      </c>
      <c r="E277" s="3">
        <v>504910622</v>
      </c>
      <c r="F277" s="3">
        <v>504794549</v>
      </c>
      <c r="G277" s="5">
        <f t="shared" si="5"/>
        <v>511041474.5</v>
      </c>
    </row>
    <row r="278" spans="1:7" x14ac:dyDescent="0.3">
      <c r="A278" t="s">
        <v>279</v>
      </c>
      <c r="B278" t="s">
        <v>330</v>
      </c>
      <c r="C278" s="3">
        <v>1475496</v>
      </c>
      <c r="D278" s="3">
        <v>1226223</v>
      </c>
      <c r="E278" s="3">
        <v>1332994</v>
      </c>
      <c r="F278" s="3">
        <v>1489376</v>
      </c>
      <c r="G278" s="5">
        <f t="shared" si="5"/>
        <v>1381022.25</v>
      </c>
    </row>
    <row r="279" spans="1:7" x14ac:dyDescent="0.3">
      <c r="A279" t="s">
        <v>280</v>
      </c>
      <c r="B279" t="s">
        <v>322</v>
      </c>
      <c r="C279" s="3">
        <v>199861073</v>
      </c>
      <c r="D279" s="3">
        <v>177798832</v>
      </c>
      <c r="E279" s="3">
        <v>161153536</v>
      </c>
      <c r="F279" s="3">
        <v>164263069</v>
      </c>
      <c r="G279" s="5">
        <f t="shared" si="5"/>
        <v>175769127.5</v>
      </c>
    </row>
    <row r="280" spans="1:7" x14ac:dyDescent="0.3">
      <c r="A280" t="s">
        <v>281</v>
      </c>
      <c r="B280" t="s">
        <v>329</v>
      </c>
      <c r="C280" s="3">
        <v>232568284</v>
      </c>
      <c r="D280" s="3">
        <v>230924205</v>
      </c>
      <c r="E280" s="3">
        <v>215535238</v>
      </c>
      <c r="F280" s="3">
        <v>210038829</v>
      </c>
      <c r="G280" s="5">
        <f t="shared" si="5"/>
        <v>222266639</v>
      </c>
    </row>
    <row r="281" spans="1:7" x14ac:dyDescent="0.3">
      <c r="A281" t="s">
        <v>282</v>
      </c>
      <c r="B281" t="s">
        <v>310</v>
      </c>
      <c r="C281" s="3">
        <v>446111463</v>
      </c>
      <c r="D281" s="3">
        <v>460749421</v>
      </c>
      <c r="E281" s="3">
        <v>473506728</v>
      </c>
      <c r="F281" s="3">
        <v>486426724</v>
      </c>
      <c r="G281" s="5">
        <f t="shared" si="5"/>
        <v>466698584</v>
      </c>
    </row>
    <row r="282" spans="1:7" x14ac:dyDescent="0.3">
      <c r="A282" t="s">
        <v>283</v>
      </c>
      <c r="B282" t="s">
        <v>311</v>
      </c>
      <c r="C282" s="3">
        <v>0</v>
      </c>
      <c r="D282" s="3">
        <v>0</v>
      </c>
      <c r="E282" s="3">
        <v>0</v>
      </c>
      <c r="F282" s="3">
        <v>0</v>
      </c>
      <c r="G282" s="5">
        <f t="shared" si="5"/>
        <v>0</v>
      </c>
    </row>
    <row r="283" spans="1:7" x14ac:dyDescent="0.3">
      <c r="A283" t="s">
        <v>284</v>
      </c>
      <c r="B283" t="s">
        <v>359</v>
      </c>
      <c r="C283" s="3">
        <v>60110252</v>
      </c>
      <c r="D283" s="3">
        <v>65294528</v>
      </c>
      <c r="E283" s="3">
        <v>66733572</v>
      </c>
      <c r="F283" s="3">
        <v>66501199</v>
      </c>
      <c r="G283" s="5">
        <f t="shared" si="5"/>
        <v>64659887.75</v>
      </c>
    </row>
    <row r="284" spans="1:7" x14ac:dyDescent="0.3">
      <c r="A284" t="s">
        <v>285</v>
      </c>
      <c r="B284" t="s">
        <v>322</v>
      </c>
      <c r="C284" s="3">
        <v>180985142</v>
      </c>
      <c r="D284" s="3">
        <v>172596932</v>
      </c>
      <c r="E284" s="3">
        <v>176866197</v>
      </c>
      <c r="F284" s="3">
        <v>181668804</v>
      </c>
      <c r="G284" s="5">
        <f t="shared" si="5"/>
        <v>178029268.75</v>
      </c>
    </row>
    <row r="285" spans="1:7" x14ac:dyDescent="0.3">
      <c r="A285" t="s">
        <v>286</v>
      </c>
      <c r="B285" t="s">
        <v>311</v>
      </c>
      <c r="C285" s="3">
        <v>41350</v>
      </c>
      <c r="D285" s="3">
        <v>37910</v>
      </c>
      <c r="E285" s="3">
        <v>13650</v>
      </c>
      <c r="F285" s="3">
        <v>11630</v>
      </c>
      <c r="G285" s="5">
        <f t="shared" si="5"/>
        <v>26135</v>
      </c>
    </row>
    <row r="286" spans="1:7" x14ac:dyDescent="0.3">
      <c r="A286" t="s">
        <v>287</v>
      </c>
      <c r="B286" t="s">
        <v>326</v>
      </c>
      <c r="C286" s="3">
        <v>0</v>
      </c>
      <c r="D286" s="3">
        <v>0</v>
      </c>
      <c r="E286" s="3">
        <v>0</v>
      </c>
      <c r="F286" s="3">
        <v>0</v>
      </c>
      <c r="G286" s="5">
        <f t="shared" si="5"/>
        <v>0</v>
      </c>
    </row>
    <row r="287" spans="1:7" x14ac:dyDescent="0.3">
      <c r="A287" t="s">
        <v>288</v>
      </c>
      <c r="B287" t="s">
        <v>314</v>
      </c>
      <c r="C287" s="3">
        <v>40024270</v>
      </c>
      <c r="D287" s="3">
        <v>40733686</v>
      </c>
      <c r="E287" s="3">
        <v>39208849</v>
      </c>
      <c r="F287" s="3">
        <v>41136504</v>
      </c>
      <c r="G287" s="5">
        <f t="shared" si="5"/>
        <v>40275827.25</v>
      </c>
    </row>
    <row r="288" spans="1:7" x14ac:dyDescent="0.3">
      <c r="A288" t="s">
        <v>289</v>
      </c>
      <c r="B288" t="s">
        <v>314</v>
      </c>
      <c r="C288" s="3">
        <v>34491096</v>
      </c>
      <c r="D288" s="3">
        <v>35037497</v>
      </c>
      <c r="E288" s="3">
        <v>34054517</v>
      </c>
      <c r="F288" s="3">
        <v>31226950</v>
      </c>
      <c r="G288" s="5">
        <f t="shared" si="5"/>
        <v>33702515</v>
      </c>
    </row>
    <row r="289" spans="1:15" x14ac:dyDescent="0.3">
      <c r="A289" t="s">
        <v>290</v>
      </c>
      <c r="B289" t="s">
        <v>351</v>
      </c>
      <c r="C289" s="3">
        <v>52012518</v>
      </c>
      <c r="D289" s="3">
        <v>43091332</v>
      </c>
      <c r="E289" s="3">
        <v>0</v>
      </c>
      <c r="F289" s="3">
        <v>0</v>
      </c>
      <c r="G289" s="5">
        <f t="shared" si="5"/>
        <v>23775962.5</v>
      </c>
    </row>
    <row r="290" spans="1:15" x14ac:dyDescent="0.3">
      <c r="A290" t="s">
        <v>291</v>
      </c>
      <c r="B290" t="s">
        <v>360</v>
      </c>
      <c r="C290" s="3">
        <v>116558204</v>
      </c>
      <c r="D290" s="3">
        <v>116421064</v>
      </c>
      <c r="E290" s="3">
        <v>114531399</v>
      </c>
      <c r="F290" s="3">
        <v>116656819</v>
      </c>
      <c r="G290" s="5">
        <f t="shared" si="5"/>
        <v>116041871.5</v>
      </c>
    </row>
    <row r="291" spans="1:15" x14ac:dyDescent="0.3">
      <c r="A291" t="s">
        <v>292</v>
      </c>
      <c r="B291" t="s">
        <v>337</v>
      </c>
      <c r="C291" s="3">
        <v>38792783</v>
      </c>
      <c r="D291" s="3">
        <v>0</v>
      </c>
      <c r="E291" s="3">
        <v>0</v>
      </c>
      <c r="F291" s="3">
        <v>0</v>
      </c>
      <c r="G291" s="5">
        <f t="shared" si="5"/>
        <v>9698195.75</v>
      </c>
    </row>
    <row r="292" spans="1:15" x14ac:dyDescent="0.3">
      <c r="A292" t="s">
        <v>293</v>
      </c>
      <c r="B292" t="s">
        <v>310</v>
      </c>
      <c r="C292" s="3">
        <v>269564124</v>
      </c>
      <c r="D292" s="3">
        <v>281530085</v>
      </c>
      <c r="E292" s="3">
        <v>284455062</v>
      </c>
      <c r="F292" s="3">
        <v>294112878</v>
      </c>
      <c r="G292" s="5">
        <f t="shared" si="5"/>
        <v>282415537.25</v>
      </c>
    </row>
    <row r="293" spans="1:15" x14ac:dyDescent="0.3">
      <c r="A293" t="s">
        <v>294</v>
      </c>
      <c r="B293" t="s">
        <v>335</v>
      </c>
      <c r="C293" s="3">
        <v>232961918</v>
      </c>
      <c r="D293" s="3">
        <v>234418701</v>
      </c>
      <c r="E293" s="3">
        <v>243745777</v>
      </c>
      <c r="F293" s="3">
        <v>245395527</v>
      </c>
      <c r="G293" s="5">
        <f t="shared" si="5"/>
        <v>239130480.75</v>
      </c>
    </row>
    <row r="294" spans="1:15" x14ac:dyDescent="0.3">
      <c r="A294" t="s">
        <v>295</v>
      </c>
      <c r="B294" t="s">
        <v>330</v>
      </c>
      <c r="C294" s="3">
        <v>164810.00000000003</v>
      </c>
      <c r="D294" s="3">
        <v>0</v>
      </c>
      <c r="E294" s="3">
        <v>0</v>
      </c>
      <c r="F294" s="3">
        <v>0</v>
      </c>
      <c r="G294" s="5">
        <f t="shared" si="5"/>
        <v>41202.500000000007</v>
      </c>
    </row>
    <row r="295" spans="1:15" x14ac:dyDescent="0.3">
      <c r="A295" t="s">
        <v>296</v>
      </c>
      <c r="B295" t="s">
        <v>310</v>
      </c>
      <c r="C295" s="3">
        <v>0</v>
      </c>
      <c r="D295" s="3">
        <v>0</v>
      </c>
      <c r="E295" s="3">
        <v>0</v>
      </c>
      <c r="F295" s="3">
        <v>0</v>
      </c>
      <c r="G295" s="5">
        <f t="shared" si="5"/>
        <v>0</v>
      </c>
    </row>
    <row r="296" spans="1:15" x14ac:dyDescent="0.3">
      <c r="A296" t="s">
        <v>297</v>
      </c>
      <c r="B296" t="s">
        <v>316</v>
      </c>
      <c r="C296" s="3">
        <v>0</v>
      </c>
      <c r="D296" s="3">
        <v>0</v>
      </c>
      <c r="E296" s="3">
        <v>0</v>
      </c>
      <c r="F296" s="3">
        <v>97</v>
      </c>
      <c r="G296" s="5">
        <f t="shared" si="5"/>
        <v>24.25</v>
      </c>
    </row>
    <row r="297" spans="1:15" x14ac:dyDescent="0.3">
      <c r="A297" t="s">
        <v>298</v>
      </c>
      <c r="B297" t="s">
        <v>324</v>
      </c>
      <c r="C297" s="3">
        <v>0</v>
      </c>
      <c r="D297" s="3">
        <v>23906797</v>
      </c>
      <c r="E297" s="3">
        <v>27653043</v>
      </c>
      <c r="F297" s="3">
        <v>36723186</v>
      </c>
      <c r="G297" s="5">
        <f t="shared" si="5"/>
        <v>22070756.5</v>
      </c>
    </row>
    <row r="298" spans="1:15" x14ac:dyDescent="0.3">
      <c r="A298" t="s">
        <v>299</v>
      </c>
      <c r="B298" t="s">
        <v>324</v>
      </c>
      <c r="C298" s="3">
        <v>15906566</v>
      </c>
      <c r="D298" s="3">
        <v>7056090</v>
      </c>
      <c r="E298" s="3">
        <v>76722</v>
      </c>
      <c r="F298" s="3">
        <v>182006</v>
      </c>
      <c r="G298" s="5">
        <f t="shared" si="5"/>
        <v>5805346</v>
      </c>
    </row>
    <row r="299" spans="1:15" x14ac:dyDescent="0.3">
      <c r="A299" t="s">
        <v>300</v>
      </c>
      <c r="B299" t="s">
        <v>335</v>
      </c>
      <c r="C299" s="3">
        <v>411197218</v>
      </c>
      <c r="D299" s="3">
        <v>429832599</v>
      </c>
      <c r="E299" s="3">
        <v>433622573</v>
      </c>
      <c r="F299" s="3">
        <v>422441492</v>
      </c>
      <c r="G299" s="5">
        <f t="shared" si="5"/>
        <v>424273470.5</v>
      </c>
    </row>
    <row r="300" spans="1:15" x14ac:dyDescent="0.3">
      <c r="A300" t="s">
        <v>301</v>
      </c>
      <c r="B300" t="s">
        <v>322</v>
      </c>
      <c r="C300" s="3">
        <v>24777686</v>
      </c>
      <c r="D300" s="3">
        <v>25082430</v>
      </c>
      <c r="E300" s="3">
        <v>24623903</v>
      </c>
      <c r="F300" s="3">
        <v>24867973</v>
      </c>
      <c r="G300" s="5">
        <f t="shared" si="5"/>
        <v>24837998</v>
      </c>
    </row>
    <row r="301" spans="1:15" x14ac:dyDescent="0.3">
      <c r="A301" t="s">
        <v>302</v>
      </c>
      <c r="B301" t="s">
        <v>316</v>
      </c>
      <c r="C301" s="3">
        <v>300764</v>
      </c>
      <c r="D301" s="3">
        <v>324455</v>
      </c>
      <c r="E301" s="3">
        <v>435335</v>
      </c>
      <c r="F301" s="3">
        <v>425315</v>
      </c>
      <c r="G301" s="5">
        <f t="shared" si="5"/>
        <v>371467.25</v>
      </c>
    </row>
    <row r="302" spans="1:15" x14ac:dyDescent="0.3">
      <c r="A302" t="s">
        <v>303</v>
      </c>
      <c r="B302" t="s">
        <v>316</v>
      </c>
      <c r="C302" s="3">
        <v>245967</v>
      </c>
      <c r="D302" s="3">
        <v>264308</v>
      </c>
      <c r="E302" s="3">
        <v>334790</v>
      </c>
      <c r="F302" s="3">
        <v>339227</v>
      </c>
      <c r="G302" s="5">
        <f t="shared" si="5"/>
        <v>296073</v>
      </c>
    </row>
    <row r="304" spans="1:15" s="1" customFormat="1" x14ac:dyDescent="0.3">
      <c r="A304" s="1" t="s">
        <v>362</v>
      </c>
      <c r="C304" s="2">
        <v>41066906188</v>
      </c>
      <c r="D304" s="2">
        <v>41180226121</v>
      </c>
      <c r="E304" s="2">
        <v>40927427433</v>
      </c>
      <c r="F304" s="2">
        <v>41247550599</v>
      </c>
      <c r="G304" s="17">
        <f>SUM(C304:F304)/4</f>
        <v>41105527585.25</v>
      </c>
      <c r="J304" s="2"/>
      <c r="K304" s="2"/>
      <c r="M304" s="2"/>
      <c r="N304" s="2"/>
      <c r="O304" s="2"/>
    </row>
    <row r="306" spans="6:6" x14ac:dyDescent="0.3">
      <c r="F306" s="16"/>
    </row>
  </sheetData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2FB98-C133-4DA7-98EE-2F518D48F85A}">
  <dimension ref="A1:KN322"/>
  <sheetViews>
    <sheetView workbookViewId="0">
      <selection activeCell="C10" sqref="C10"/>
    </sheetView>
  </sheetViews>
  <sheetFormatPr defaultRowHeight="14.4" x14ac:dyDescent="0.3"/>
  <cols>
    <col min="1" max="1" width="14.33203125" bestFit="1" customWidth="1"/>
    <col min="2" max="2" width="14.6640625" style="3" customWidth="1"/>
    <col min="3" max="3" width="15.5546875" style="3" customWidth="1"/>
    <col min="4" max="5" width="17.44140625" style="3" bestFit="1" customWidth="1"/>
    <col min="7" max="7" width="16" customWidth="1"/>
  </cols>
  <sheetData>
    <row r="1" spans="1:300" x14ac:dyDescent="0.3">
      <c r="A1" s="18" t="s">
        <v>385</v>
      </c>
    </row>
    <row r="3" spans="1:300" x14ac:dyDescent="0.3">
      <c r="A3" s="19" t="s">
        <v>386</v>
      </c>
      <c r="B3" s="20" t="s">
        <v>387</v>
      </c>
      <c r="C3" s="20" t="s">
        <v>388</v>
      </c>
      <c r="D3" s="20" t="s">
        <v>389</v>
      </c>
      <c r="E3" s="20" t="s">
        <v>390</v>
      </c>
    </row>
    <row r="4" spans="1:300" x14ac:dyDescent="0.3">
      <c r="A4" s="21" t="s">
        <v>391</v>
      </c>
      <c r="B4" s="22">
        <v>82133667.976000026</v>
      </c>
      <c r="C4" s="22">
        <v>82118480.926000059</v>
      </c>
      <c r="D4" s="22">
        <v>81854791.178000048</v>
      </c>
      <c r="E4" s="22">
        <v>82494711.74999997</v>
      </c>
    </row>
    <row r="5" spans="1:300" x14ac:dyDescent="0.3">
      <c r="A5" s="21" t="s">
        <v>392</v>
      </c>
      <c r="B5" s="22">
        <v>41066833988.000015</v>
      </c>
      <c r="C5" s="22">
        <v>41059240463.000031</v>
      </c>
      <c r="D5" s="22">
        <v>40927395589.000023</v>
      </c>
      <c r="E5" s="22">
        <v>41247355874.999985</v>
      </c>
    </row>
    <row r="6" spans="1:300" ht="43.2" x14ac:dyDescent="0.3">
      <c r="A6" s="21" t="s">
        <v>393</v>
      </c>
      <c r="B6" s="23" t="s">
        <v>401</v>
      </c>
      <c r="C6" s="24" t="s">
        <v>402</v>
      </c>
      <c r="D6" s="23" t="s">
        <v>401</v>
      </c>
      <c r="E6" s="23" t="s">
        <v>401</v>
      </c>
    </row>
    <row r="8" spans="1:300" x14ac:dyDescent="0.3">
      <c r="A8" s="25" t="s">
        <v>394</v>
      </c>
      <c r="D8"/>
      <c r="E8"/>
    </row>
    <row r="9" spans="1:300" x14ac:dyDescent="0.3">
      <c r="A9" s="26"/>
      <c r="D9"/>
      <c r="E9"/>
    </row>
    <row r="10" spans="1:300" s="21" customFormat="1" x14ac:dyDescent="0.3">
      <c r="A10" s="21" t="s">
        <v>395</v>
      </c>
      <c r="B10" s="21" t="s">
        <v>5</v>
      </c>
      <c r="C10" s="21" t="s">
        <v>6</v>
      </c>
      <c r="D10" s="21" t="s">
        <v>7</v>
      </c>
      <c r="E10" s="21" t="s">
        <v>8</v>
      </c>
      <c r="F10" s="21" t="s">
        <v>9</v>
      </c>
      <c r="G10" s="21" t="s">
        <v>10</v>
      </c>
      <c r="H10" s="21" t="s">
        <v>11</v>
      </c>
      <c r="I10" s="21" t="s">
        <v>12</v>
      </c>
      <c r="J10" s="21" t="s">
        <v>13</v>
      </c>
      <c r="K10" s="21" t="s">
        <v>14</v>
      </c>
      <c r="L10" s="21" t="s">
        <v>15</v>
      </c>
      <c r="M10" s="21" t="s">
        <v>16</v>
      </c>
      <c r="N10" s="21" t="s">
        <v>17</v>
      </c>
      <c r="O10" s="21" t="s">
        <v>18</v>
      </c>
      <c r="P10" s="21" t="s">
        <v>19</v>
      </c>
      <c r="Q10" s="21" t="s">
        <v>20</v>
      </c>
      <c r="R10" s="21" t="s">
        <v>21</v>
      </c>
      <c r="S10" s="21" t="s">
        <v>22</v>
      </c>
      <c r="T10" s="21" t="s">
        <v>23</v>
      </c>
      <c r="U10" s="21" t="s">
        <v>24</v>
      </c>
      <c r="V10" s="21" t="s">
        <v>25</v>
      </c>
      <c r="W10" s="21" t="s">
        <v>26</v>
      </c>
      <c r="X10" s="21" t="s">
        <v>27</v>
      </c>
      <c r="Y10" s="21" t="s">
        <v>28</v>
      </c>
      <c r="Z10" s="21" t="s">
        <v>29</v>
      </c>
      <c r="AA10" s="21" t="s">
        <v>30</v>
      </c>
      <c r="AB10" s="21" t="s">
        <v>31</v>
      </c>
      <c r="AC10" s="21" t="s">
        <v>32</v>
      </c>
      <c r="AD10" s="21" t="s">
        <v>33</v>
      </c>
      <c r="AE10" s="21" t="s">
        <v>34</v>
      </c>
      <c r="AF10" s="21" t="s">
        <v>35</v>
      </c>
      <c r="AG10" s="21" t="s">
        <v>36</v>
      </c>
      <c r="AH10" s="21" t="s">
        <v>37</v>
      </c>
      <c r="AI10" s="21" t="s">
        <v>38</v>
      </c>
      <c r="AJ10" s="21" t="s">
        <v>39</v>
      </c>
      <c r="AK10" s="21" t="s">
        <v>40</v>
      </c>
      <c r="AL10" s="21" t="s">
        <v>41</v>
      </c>
      <c r="AM10" s="21" t="s">
        <v>42</v>
      </c>
      <c r="AN10" s="21" t="s">
        <v>43</v>
      </c>
      <c r="AO10" s="21" t="s">
        <v>44</v>
      </c>
      <c r="AP10" s="21" t="s">
        <v>45</v>
      </c>
      <c r="AQ10" s="21" t="s">
        <v>46</v>
      </c>
      <c r="AR10" s="21" t="s">
        <v>47</v>
      </c>
      <c r="AS10" s="21" t="s">
        <v>48</v>
      </c>
      <c r="AT10" s="21" t="s">
        <v>49</v>
      </c>
      <c r="AU10" s="21" t="s">
        <v>50</v>
      </c>
      <c r="AV10" s="21" t="s">
        <v>51</v>
      </c>
      <c r="AW10" s="21" t="s">
        <v>52</v>
      </c>
      <c r="AX10" s="21" t="s">
        <v>53</v>
      </c>
      <c r="AY10" s="21" t="s">
        <v>54</v>
      </c>
      <c r="AZ10" s="21" t="s">
        <v>55</v>
      </c>
      <c r="BA10" s="21" t="s">
        <v>56</v>
      </c>
      <c r="BB10" s="21" t="s">
        <v>57</v>
      </c>
      <c r="BC10" s="21" t="s">
        <v>58</v>
      </c>
      <c r="BD10" s="21" t="s">
        <v>59</v>
      </c>
      <c r="BE10" s="21" t="s">
        <v>60</v>
      </c>
      <c r="BF10" s="21" t="s">
        <v>61</v>
      </c>
      <c r="BG10" s="21" t="s">
        <v>62</v>
      </c>
      <c r="BH10" s="21" t="s">
        <v>63</v>
      </c>
      <c r="BI10" s="21" t="s">
        <v>64</v>
      </c>
      <c r="BJ10" s="21" t="s">
        <v>65</v>
      </c>
      <c r="BK10" s="21" t="s">
        <v>66</v>
      </c>
      <c r="BL10" s="21" t="s">
        <v>67</v>
      </c>
      <c r="BM10" s="21" t="s">
        <v>68</v>
      </c>
      <c r="BN10" s="21" t="s">
        <v>69</v>
      </c>
      <c r="BO10" s="21" t="s">
        <v>70</v>
      </c>
      <c r="BP10" s="21" t="s">
        <v>71</v>
      </c>
      <c r="BQ10" s="21" t="s">
        <v>72</v>
      </c>
      <c r="BR10" s="21" t="s">
        <v>73</v>
      </c>
      <c r="BS10" s="21" t="s">
        <v>74</v>
      </c>
      <c r="BT10" s="21" t="s">
        <v>75</v>
      </c>
      <c r="BU10" s="21" t="s">
        <v>76</v>
      </c>
      <c r="BV10" s="21" t="s">
        <v>77</v>
      </c>
      <c r="BW10" s="21" t="s">
        <v>78</v>
      </c>
      <c r="BX10" s="21" t="s">
        <v>79</v>
      </c>
      <c r="BY10" s="21" t="s">
        <v>80</v>
      </c>
      <c r="BZ10" s="21" t="s">
        <v>81</v>
      </c>
      <c r="CA10" s="21" t="s">
        <v>82</v>
      </c>
      <c r="CB10" s="21" t="s">
        <v>83</v>
      </c>
      <c r="CC10" s="21" t="s">
        <v>84</v>
      </c>
      <c r="CD10" s="21" t="s">
        <v>85</v>
      </c>
      <c r="CE10" s="21" t="s">
        <v>86</v>
      </c>
      <c r="CF10" s="21" t="s">
        <v>87</v>
      </c>
      <c r="CG10" s="21" t="s">
        <v>88</v>
      </c>
      <c r="CH10" s="21" t="s">
        <v>89</v>
      </c>
      <c r="CI10" s="21" t="s">
        <v>90</v>
      </c>
      <c r="CJ10" s="21" t="s">
        <v>91</v>
      </c>
      <c r="CK10" s="21" t="s">
        <v>92</v>
      </c>
      <c r="CL10" s="21" t="s">
        <v>93</v>
      </c>
      <c r="CM10" s="21" t="s">
        <v>94</v>
      </c>
      <c r="CN10" s="21" t="s">
        <v>95</v>
      </c>
      <c r="CO10" s="21" t="s">
        <v>96</v>
      </c>
      <c r="CP10" s="21" t="s">
        <v>97</v>
      </c>
      <c r="CQ10" s="21" t="s">
        <v>98</v>
      </c>
      <c r="CR10" s="21" t="s">
        <v>99</v>
      </c>
      <c r="CS10" s="21" t="s">
        <v>100</v>
      </c>
      <c r="CT10" s="21" t="s">
        <v>101</v>
      </c>
      <c r="CU10" s="21" t="s">
        <v>102</v>
      </c>
      <c r="CV10" s="21" t="s">
        <v>103</v>
      </c>
      <c r="CW10" s="21" t="s">
        <v>104</v>
      </c>
      <c r="CX10" s="21" t="s">
        <v>105</v>
      </c>
      <c r="CY10" s="21" t="s">
        <v>106</v>
      </c>
      <c r="CZ10" s="21" t="s">
        <v>107</v>
      </c>
      <c r="DA10" s="21" t="s">
        <v>108</v>
      </c>
      <c r="DB10" s="21" t="s">
        <v>109</v>
      </c>
      <c r="DC10" s="21" t="s">
        <v>110</v>
      </c>
      <c r="DD10" s="21" t="s">
        <v>111</v>
      </c>
      <c r="DE10" s="21" t="s">
        <v>112</v>
      </c>
      <c r="DF10" s="21" t="s">
        <v>113</v>
      </c>
      <c r="DG10" s="21" t="s">
        <v>114</v>
      </c>
      <c r="DH10" s="21" t="s">
        <v>115</v>
      </c>
      <c r="DI10" s="21" t="s">
        <v>116</v>
      </c>
      <c r="DJ10" s="21" t="s">
        <v>117</v>
      </c>
      <c r="DK10" s="21" t="s">
        <v>118</v>
      </c>
      <c r="DL10" s="21" t="s">
        <v>119</v>
      </c>
      <c r="DM10" s="21" t="s">
        <v>120</v>
      </c>
      <c r="DN10" s="21" t="s">
        <v>121</v>
      </c>
      <c r="DO10" s="21" t="s">
        <v>122</v>
      </c>
      <c r="DP10" s="21" t="s">
        <v>123</v>
      </c>
      <c r="DQ10" s="21" t="s">
        <v>124</v>
      </c>
      <c r="DR10" s="21" t="s">
        <v>125</v>
      </c>
      <c r="DS10" s="21" t="s">
        <v>126</v>
      </c>
      <c r="DT10" s="21" t="s">
        <v>127</v>
      </c>
      <c r="DU10" s="21" t="s">
        <v>128</v>
      </c>
      <c r="DV10" s="21" t="s">
        <v>129</v>
      </c>
      <c r="DW10" s="21" t="s">
        <v>130</v>
      </c>
      <c r="DX10" s="21" t="s">
        <v>131</v>
      </c>
      <c r="DY10" s="21" t="s">
        <v>132</v>
      </c>
      <c r="DZ10" s="21" t="s">
        <v>133</v>
      </c>
      <c r="EA10" s="21" t="s">
        <v>134</v>
      </c>
      <c r="EB10" s="21" t="s">
        <v>135</v>
      </c>
      <c r="EC10" s="21" t="s">
        <v>136</v>
      </c>
      <c r="ED10" s="21" t="s">
        <v>137</v>
      </c>
      <c r="EE10" s="21" t="s">
        <v>138</v>
      </c>
      <c r="EF10" s="21" t="s">
        <v>139</v>
      </c>
      <c r="EG10" s="21" t="s">
        <v>140</v>
      </c>
      <c r="EH10" s="21" t="s">
        <v>141</v>
      </c>
      <c r="EI10" s="21" t="s">
        <v>142</v>
      </c>
      <c r="EJ10" s="21" t="s">
        <v>143</v>
      </c>
      <c r="EK10" s="21" t="s">
        <v>144</v>
      </c>
      <c r="EL10" s="21" t="s">
        <v>145</v>
      </c>
      <c r="EM10" s="21" t="s">
        <v>146</v>
      </c>
      <c r="EN10" s="21" t="s">
        <v>147</v>
      </c>
      <c r="EO10" s="21" t="s">
        <v>148</v>
      </c>
      <c r="EP10" s="21" t="s">
        <v>149</v>
      </c>
      <c r="EQ10" s="21" t="s">
        <v>150</v>
      </c>
      <c r="ER10" s="21" t="s">
        <v>151</v>
      </c>
      <c r="ES10" s="21" t="s">
        <v>152</v>
      </c>
      <c r="ET10" s="21" t="s">
        <v>153</v>
      </c>
      <c r="EU10" s="21" t="s">
        <v>154</v>
      </c>
      <c r="EV10" s="21" t="s">
        <v>155</v>
      </c>
      <c r="EW10" s="21" t="s">
        <v>156</v>
      </c>
      <c r="EX10" s="21" t="s">
        <v>157</v>
      </c>
      <c r="EY10" s="21" t="s">
        <v>158</v>
      </c>
      <c r="EZ10" s="21" t="s">
        <v>159</v>
      </c>
      <c r="FA10" s="21" t="s">
        <v>160</v>
      </c>
      <c r="FB10" s="21" t="s">
        <v>161</v>
      </c>
      <c r="FC10" s="21" t="s">
        <v>162</v>
      </c>
      <c r="FD10" s="21" t="s">
        <v>163</v>
      </c>
      <c r="FE10" s="21" t="s">
        <v>164</v>
      </c>
      <c r="FF10" s="21" t="s">
        <v>165</v>
      </c>
      <c r="FG10" s="21" t="s">
        <v>166</v>
      </c>
      <c r="FH10" s="21" t="s">
        <v>167</v>
      </c>
      <c r="FI10" s="21" t="s">
        <v>168</v>
      </c>
      <c r="FJ10" s="21" t="s">
        <v>169</v>
      </c>
      <c r="FK10" s="21" t="s">
        <v>170</v>
      </c>
      <c r="FL10" s="21" t="s">
        <v>171</v>
      </c>
      <c r="FM10" s="21" t="s">
        <v>172</v>
      </c>
      <c r="FN10" s="21" t="s">
        <v>173</v>
      </c>
      <c r="FO10" s="21" t="s">
        <v>174</v>
      </c>
      <c r="FP10" s="21" t="s">
        <v>175</v>
      </c>
      <c r="FQ10" s="21" t="s">
        <v>176</v>
      </c>
      <c r="FR10" s="21" t="s">
        <v>177</v>
      </c>
      <c r="FS10" s="21" t="s">
        <v>178</v>
      </c>
      <c r="FT10" s="21" t="s">
        <v>179</v>
      </c>
      <c r="FU10" s="21" t="s">
        <v>180</v>
      </c>
      <c r="FV10" s="21" t="s">
        <v>181</v>
      </c>
      <c r="FW10" s="21" t="s">
        <v>182</v>
      </c>
      <c r="FX10" s="21" t="s">
        <v>183</v>
      </c>
      <c r="FY10" s="21" t="s">
        <v>184</v>
      </c>
      <c r="FZ10" s="21" t="s">
        <v>185</v>
      </c>
      <c r="GA10" s="21" t="s">
        <v>186</v>
      </c>
      <c r="GB10" s="21" t="s">
        <v>187</v>
      </c>
      <c r="GC10" s="21" t="s">
        <v>188</v>
      </c>
      <c r="GD10" s="21" t="s">
        <v>189</v>
      </c>
      <c r="GE10" s="21" t="s">
        <v>190</v>
      </c>
      <c r="GF10" s="21" t="s">
        <v>191</v>
      </c>
      <c r="GG10" s="21" t="s">
        <v>192</v>
      </c>
      <c r="GH10" s="21" t="s">
        <v>193</v>
      </c>
      <c r="GI10" s="21" t="s">
        <v>194</v>
      </c>
      <c r="GJ10" s="21" t="s">
        <v>195</v>
      </c>
      <c r="GK10" s="21" t="s">
        <v>196</v>
      </c>
      <c r="GL10" s="21" t="s">
        <v>197</v>
      </c>
      <c r="GM10" s="21" t="s">
        <v>198</v>
      </c>
      <c r="GN10" s="21" t="s">
        <v>199</v>
      </c>
      <c r="GO10" s="21" t="s">
        <v>200</v>
      </c>
      <c r="GP10" s="21" t="s">
        <v>201</v>
      </c>
      <c r="GQ10" s="21" t="s">
        <v>202</v>
      </c>
      <c r="GR10" s="21" t="s">
        <v>203</v>
      </c>
      <c r="GS10" s="21" t="s">
        <v>204</v>
      </c>
      <c r="GT10" s="21" t="s">
        <v>205</v>
      </c>
      <c r="GU10" s="21" t="s">
        <v>206</v>
      </c>
      <c r="GV10" s="21" t="s">
        <v>207</v>
      </c>
      <c r="GW10" s="21" t="s">
        <v>208</v>
      </c>
      <c r="GX10" s="21" t="s">
        <v>209</v>
      </c>
      <c r="GY10" s="21" t="s">
        <v>210</v>
      </c>
      <c r="GZ10" s="21" t="s">
        <v>211</v>
      </c>
      <c r="HA10" s="21" t="s">
        <v>212</v>
      </c>
      <c r="HB10" s="21" t="s">
        <v>213</v>
      </c>
      <c r="HC10" s="21" t="s">
        <v>214</v>
      </c>
      <c r="HD10" s="21" t="s">
        <v>215</v>
      </c>
      <c r="HE10" s="21" t="s">
        <v>216</v>
      </c>
      <c r="HF10" s="21" t="s">
        <v>217</v>
      </c>
      <c r="HG10" s="21" t="s">
        <v>218</v>
      </c>
      <c r="HH10" s="21" t="s">
        <v>219</v>
      </c>
      <c r="HI10" s="21" t="s">
        <v>220</v>
      </c>
      <c r="HJ10" s="21" t="s">
        <v>221</v>
      </c>
      <c r="HK10" s="21" t="s">
        <v>222</v>
      </c>
      <c r="HL10" s="21" t="s">
        <v>223</v>
      </c>
      <c r="HM10" s="21" t="s">
        <v>224</v>
      </c>
      <c r="HN10" s="21" t="s">
        <v>225</v>
      </c>
      <c r="HO10" s="21" t="s">
        <v>226</v>
      </c>
      <c r="HP10" s="21" t="s">
        <v>227</v>
      </c>
      <c r="HQ10" s="21" t="s">
        <v>228</v>
      </c>
      <c r="HR10" s="21" t="s">
        <v>229</v>
      </c>
      <c r="HS10" s="21" t="s">
        <v>230</v>
      </c>
      <c r="HT10" s="21" t="s">
        <v>231</v>
      </c>
      <c r="HU10" s="21" t="s">
        <v>232</v>
      </c>
      <c r="HV10" s="21" t="s">
        <v>233</v>
      </c>
      <c r="HW10" s="21" t="s">
        <v>234</v>
      </c>
      <c r="HX10" s="21" t="s">
        <v>235</v>
      </c>
      <c r="HY10" s="21" t="s">
        <v>236</v>
      </c>
      <c r="HZ10" s="21" t="s">
        <v>237</v>
      </c>
      <c r="IA10" s="21" t="s">
        <v>238</v>
      </c>
      <c r="IB10" s="21" t="s">
        <v>239</v>
      </c>
      <c r="IC10" s="21" t="s">
        <v>240</v>
      </c>
      <c r="ID10" s="21" t="s">
        <v>241</v>
      </c>
      <c r="IE10" s="21" t="s">
        <v>242</v>
      </c>
      <c r="IF10" s="21" t="s">
        <v>243</v>
      </c>
      <c r="IG10" s="21" t="s">
        <v>244</v>
      </c>
      <c r="IH10" s="21" t="s">
        <v>245</v>
      </c>
      <c r="II10" s="21" t="s">
        <v>246</v>
      </c>
      <c r="IJ10" s="21" t="s">
        <v>247</v>
      </c>
      <c r="IK10" s="21" t="s">
        <v>248</v>
      </c>
      <c r="IL10" s="21" t="s">
        <v>249</v>
      </c>
      <c r="IM10" s="21" t="s">
        <v>250</v>
      </c>
      <c r="IN10" s="21" t="s">
        <v>251</v>
      </c>
      <c r="IO10" s="21" t="s">
        <v>252</v>
      </c>
      <c r="IP10" s="21" t="s">
        <v>253</v>
      </c>
      <c r="IQ10" s="21" t="s">
        <v>254</v>
      </c>
      <c r="IR10" s="21" t="s">
        <v>255</v>
      </c>
      <c r="IS10" s="21" t="s">
        <v>256</v>
      </c>
      <c r="IT10" s="21" t="s">
        <v>257</v>
      </c>
      <c r="IU10" s="21" t="s">
        <v>258</v>
      </c>
      <c r="IV10" s="21" t="s">
        <v>259</v>
      </c>
      <c r="IW10" s="21" t="s">
        <v>260</v>
      </c>
      <c r="IX10" s="21" t="s">
        <v>261</v>
      </c>
      <c r="IY10" s="21" t="s">
        <v>262</v>
      </c>
      <c r="IZ10" s="21" t="s">
        <v>263</v>
      </c>
      <c r="JA10" s="21" t="s">
        <v>264</v>
      </c>
      <c r="JB10" s="21" t="s">
        <v>265</v>
      </c>
      <c r="JC10" s="21" t="s">
        <v>266</v>
      </c>
      <c r="JD10" s="21" t="s">
        <v>267</v>
      </c>
      <c r="JE10" s="21" t="s">
        <v>268</v>
      </c>
      <c r="JF10" s="21" t="s">
        <v>269</v>
      </c>
      <c r="JG10" s="21" t="s">
        <v>270</v>
      </c>
      <c r="JH10" s="21" t="s">
        <v>271</v>
      </c>
      <c r="JI10" s="21" t="s">
        <v>272</v>
      </c>
      <c r="JJ10" s="21" t="s">
        <v>273</v>
      </c>
      <c r="JK10" s="21" t="s">
        <v>274</v>
      </c>
      <c r="JL10" s="21" t="s">
        <v>275</v>
      </c>
      <c r="JM10" s="21" t="s">
        <v>276</v>
      </c>
      <c r="JN10" s="21" t="s">
        <v>277</v>
      </c>
      <c r="JO10" s="21" t="s">
        <v>278</v>
      </c>
      <c r="JP10" s="21" t="s">
        <v>279</v>
      </c>
      <c r="JQ10" s="21" t="s">
        <v>280</v>
      </c>
      <c r="JR10" s="21" t="s">
        <v>281</v>
      </c>
      <c r="JS10" s="21" t="s">
        <v>282</v>
      </c>
      <c r="JT10" s="21" t="s">
        <v>283</v>
      </c>
      <c r="JU10" s="21" t="s">
        <v>284</v>
      </c>
      <c r="JV10" s="21" t="s">
        <v>285</v>
      </c>
      <c r="JW10" s="21" t="s">
        <v>286</v>
      </c>
      <c r="JX10" s="21" t="s">
        <v>287</v>
      </c>
      <c r="JY10" s="21" t="s">
        <v>288</v>
      </c>
      <c r="JZ10" s="21" t="s">
        <v>289</v>
      </c>
      <c r="KA10" s="21" t="s">
        <v>290</v>
      </c>
      <c r="KB10" s="21" t="s">
        <v>291</v>
      </c>
      <c r="KC10" s="21" t="s">
        <v>292</v>
      </c>
      <c r="KD10" s="21" t="s">
        <v>293</v>
      </c>
      <c r="KE10" s="21" t="s">
        <v>294</v>
      </c>
      <c r="KF10" s="21" t="s">
        <v>295</v>
      </c>
      <c r="KG10" s="21" t="s">
        <v>296</v>
      </c>
      <c r="KH10" s="21" t="s">
        <v>297</v>
      </c>
      <c r="KI10" s="21" t="s">
        <v>298</v>
      </c>
      <c r="KJ10" s="21" t="s">
        <v>299</v>
      </c>
      <c r="KK10" s="21" t="s">
        <v>300</v>
      </c>
      <c r="KL10" s="21" t="s">
        <v>301</v>
      </c>
      <c r="KM10" s="21" t="s">
        <v>302</v>
      </c>
      <c r="KN10" s="21" t="s">
        <v>303</v>
      </c>
    </row>
    <row r="11" spans="1:300" s="27" customFormat="1" x14ac:dyDescent="0.3">
      <c r="A11" s="27" t="s">
        <v>387</v>
      </c>
      <c r="B11" s="27">
        <v>4.258</v>
      </c>
      <c r="C11" s="27">
        <v>54.216000000000001</v>
      </c>
      <c r="D11" s="27">
        <v>102.634</v>
      </c>
      <c r="E11" s="27">
        <v>0</v>
      </c>
      <c r="F11" s="27">
        <v>153.792</v>
      </c>
      <c r="G11" s="27">
        <v>139.64400000000001</v>
      </c>
      <c r="H11" s="27">
        <v>0.28000000000000003</v>
      </c>
      <c r="I11" s="27">
        <v>1.72</v>
      </c>
      <c r="J11" s="27">
        <v>4.3999999999999997E-2</v>
      </c>
      <c r="K11" s="27">
        <v>2.1339999999999999</v>
      </c>
      <c r="L11" s="27">
        <v>3.86</v>
      </c>
      <c r="M11" s="27">
        <v>31.236000000000001</v>
      </c>
      <c r="N11" s="27">
        <v>150.50399999999999</v>
      </c>
      <c r="O11" s="27">
        <v>10.832000000000001</v>
      </c>
      <c r="P11" s="27">
        <v>10.518000000000001</v>
      </c>
      <c r="Q11" s="27">
        <v>12.821999999999999</v>
      </c>
      <c r="R11" s="27">
        <v>0.98399999999999999</v>
      </c>
      <c r="S11" s="27">
        <v>3.2839999999999998</v>
      </c>
      <c r="T11" s="27">
        <v>34.286000000000001</v>
      </c>
      <c r="U11" s="27">
        <v>8.7759999999999998</v>
      </c>
      <c r="V11" s="27">
        <v>0.27</v>
      </c>
      <c r="W11" s="27">
        <v>7.9960000000000004</v>
      </c>
      <c r="X11" s="27">
        <v>71.116</v>
      </c>
      <c r="Y11" s="27">
        <v>28.006</v>
      </c>
      <c r="Z11" s="27">
        <v>70.188000000000002</v>
      </c>
      <c r="AA11" s="27">
        <v>10.28</v>
      </c>
      <c r="AB11" s="27">
        <v>97.83</v>
      </c>
      <c r="AC11" s="27">
        <v>6.1719999999999997</v>
      </c>
      <c r="AD11" s="27">
        <v>10.891999999999999</v>
      </c>
      <c r="AE11" s="27">
        <v>46.444000000000003</v>
      </c>
      <c r="AF11" s="27">
        <v>38.316000000000003</v>
      </c>
      <c r="AG11" s="27">
        <v>160.71600000000001</v>
      </c>
      <c r="AH11" s="27">
        <v>9.6000000000000002E-2</v>
      </c>
      <c r="AI11" s="27">
        <v>39.246000000000002</v>
      </c>
      <c r="AJ11" s="27">
        <v>0</v>
      </c>
      <c r="AK11" s="27">
        <v>0</v>
      </c>
      <c r="AL11" s="27">
        <v>0</v>
      </c>
      <c r="AM11" s="27">
        <v>0</v>
      </c>
      <c r="AN11" s="27">
        <v>0.58599999999999997</v>
      </c>
      <c r="AO11" s="27">
        <v>32.515999999999998</v>
      </c>
      <c r="AP11" s="27">
        <v>0.108</v>
      </c>
      <c r="AQ11" s="27">
        <v>0.38200000000000001</v>
      </c>
      <c r="AR11" s="27">
        <v>0.11</v>
      </c>
      <c r="AS11" s="27">
        <v>23.064</v>
      </c>
      <c r="AT11" s="27">
        <v>157.83000000000001</v>
      </c>
      <c r="AU11" s="27">
        <v>58.658000000000001</v>
      </c>
      <c r="AV11" s="27">
        <v>20.742000000000001</v>
      </c>
      <c r="AW11" s="27">
        <v>9.5579999999999998</v>
      </c>
      <c r="AX11" s="27">
        <v>18.7</v>
      </c>
      <c r="AY11" s="27">
        <v>0.45200000000000001</v>
      </c>
      <c r="AZ11" s="27">
        <v>2.34</v>
      </c>
      <c r="BA11" s="27">
        <v>9.3019999999999996</v>
      </c>
      <c r="BB11" s="27">
        <v>0</v>
      </c>
      <c r="BC11" s="27">
        <v>12.07</v>
      </c>
      <c r="BD11" s="27">
        <v>0</v>
      </c>
      <c r="BE11" s="27">
        <v>61.488</v>
      </c>
      <c r="BF11" s="27">
        <v>26.728000000000002</v>
      </c>
      <c r="BG11" s="27">
        <v>0</v>
      </c>
      <c r="BH11" s="27">
        <v>0</v>
      </c>
      <c r="BI11" s="27">
        <v>0</v>
      </c>
      <c r="BJ11" s="27">
        <v>0</v>
      </c>
      <c r="BK11" s="27">
        <v>0</v>
      </c>
      <c r="BL11" s="27">
        <v>50.088000000000001</v>
      </c>
      <c r="BM11" s="27">
        <v>56.61</v>
      </c>
      <c r="BN11" s="27">
        <v>3.198</v>
      </c>
      <c r="BO11" s="27">
        <v>61.496000000000002</v>
      </c>
      <c r="BP11" s="27">
        <v>46.624000000000002</v>
      </c>
      <c r="BQ11" s="27">
        <v>107.172</v>
      </c>
      <c r="BR11" s="27">
        <v>36.786000000000001</v>
      </c>
      <c r="BS11" s="27">
        <v>64.447999999999993</v>
      </c>
      <c r="BT11" s="27">
        <v>28.484000000000002</v>
      </c>
      <c r="BU11" s="27">
        <v>0</v>
      </c>
      <c r="BV11" s="27">
        <v>13.27</v>
      </c>
      <c r="BW11" s="27">
        <v>12.614000000000001</v>
      </c>
      <c r="BX11" s="27">
        <v>36.874000000000002</v>
      </c>
      <c r="BY11" s="27">
        <v>140.596</v>
      </c>
      <c r="BZ11" s="27">
        <v>6.5140000000000002</v>
      </c>
      <c r="CA11" s="27">
        <v>18.675999999999998</v>
      </c>
      <c r="CB11" s="27">
        <v>18.678000000000001</v>
      </c>
      <c r="CC11" s="27">
        <v>128.36000000000001</v>
      </c>
      <c r="CD11" s="27">
        <v>125.64400000000001</v>
      </c>
      <c r="CE11" s="27">
        <v>21.812000000000001</v>
      </c>
      <c r="CF11" s="27">
        <v>0</v>
      </c>
      <c r="CG11" s="27">
        <v>43.326000000000001</v>
      </c>
      <c r="CH11" s="27">
        <v>19.262</v>
      </c>
      <c r="CI11" s="27">
        <v>25.38</v>
      </c>
      <c r="CJ11" s="27">
        <v>17.007999999999999</v>
      </c>
      <c r="CK11" s="27">
        <v>0</v>
      </c>
      <c r="CL11" s="27">
        <v>105.86</v>
      </c>
      <c r="CM11" s="27">
        <v>22.802</v>
      </c>
      <c r="CN11" s="27">
        <v>29.135999999999999</v>
      </c>
      <c r="CO11" s="27">
        <v>33.57</v>
      </c>
      <c r="CP11" s="27">
        <v>32.393999999999998</v>
      </c>
      <c r="CQ11" s="27">
        <v>28.286000000000001</v>
      </c>
      <c r="CR11" s="27">
        <v>8.8659999999999997</v>
      </c>
      <c r="CS11" s="27">
        <v>0</v>
      </c>
      <c r="CT11" s="27">
        <v>0</v>
      </c>
      <c r="CU11" s="27">
        <v>1.1679999999999999</v>
      </c>
      <c r="CV11" s="27">
        <v>4.8360000000000003</v>
      </c>
      <c r="CW11" s="27">
        <v>0</v>
      </c>
      <c r="CX11" s="27">
        <v>83.085999999999999</v>
      </c>
      <c r="CY11" s="27">
        <v>5.82</v>
      </c>
      <c r="CZ11" s="27">
        <v>96.7</v>
      </c>
      <c r="DA11" s="27">
        <v>5.8179999999999996</v>
      </c>
      <c r="DB11" s="27">
        <v>64.025999999999996</v>
      </c>
      <c r="DC11" s="27">
        <v>36.658000000000001</v>
      </c>
      <c r="DD11" s="27">
        <v>73.918000000000006</v>
      </c>
      <c r="DE11" s="27">
        <v>402.48200000000003</v>
      </c>
      <c r="DF11" s="27">
        <v>0</v>
      </c>
      <c r="DG11" s="27">
        <v>29.48</v>
      </c>
      <c r="DH11" s="27">
        <v>18.68</v>
      </c>
      <c r="DI11" s="27">
        <v>36.357999999999997</v>
      </c>
      <c r="DJ11" s="27">
        <v>78.123999999999995</v>
      </c>
      <c r="DK11" s="27">
        <v>4.798</v>
      </c>
      <c r="DL11" s="27">
        <v>12.326000000000001</v>
      </c>
      <c r="DM11" s="27">
        <v>7.6260000000000003</v>
      </c>
      <c r="DN11" s="27">
        <v>59.981999999999999</v>
      </c>
      <c r="DO11" s="27">
        <v>0</v>
      </c>
      <c r="DP11" s="27">
        <v>2.9380000000000002</v>
      </c>
      <c r="DQ11" s="27">
        <v>46.948</v>
      </c>
      <c r="DR11" s="27">
        <v>48.87</v>
      </c>
      <c r="DS11" s="27">
        <v>23.594000000000001</v>
      </c>
      <c r="DT11" s="27">
        <v>17.54</v>
      </c>
      <c r="DU11" s="27">
        <v>0</v>
      </c>
      <c r="DV11" s="27">
        <v>20.084</v>
      </c>
      <c r="DW11" s="27">
        <v>69.504000000000005</v>
      </c>
      <c r="DX11" s="27">
        <v>3.8820000000000001</v>
      </c>
      <c r="DY11" s="27">
        <v>0</v>
      </c>
      <c r="DZ11" s="27">
        <v>42.201999999999998</v>
      </c>
      <c r="EA11" s="27">
        <v>0</v>
      </c>
      <c r="EB11" s="27">
        <v>3.2360000000000002</v>
      </c>
      <c r="EC11" s="27">
        <v>34.308</v>
      </c>
      <c r="ED11" s="27">
        <v>7.7</v>
      </c>
      <c r="EE11" s="27">
        <v>6.0979999999999999</v>
      </c>
      <c r="EF11" s="27">
        <v>57.84</v>
      </c>
      <c r="EG11" s="27">
        <v>0</v>
      </c>
      <c r="EH11" s="27">
        <v>12.412000000000001</v>
      </c>
      <c r="EI11" s="27">
        <v>1.08</v>
      </c>
      <c r="EJ11" s="27">
        <v>2.7080000000000002</v>
      </c>
      <c r="EK11" s="27">
        <v>0</v>
      </c>
      <c r="EL11" s="27">
        <v>4.0000000000000001E-3</v>
      </c>
      <c r="EM11" s="27">
        <v>10.603999999999999</v>
      </c>
      <c r="EN11" s="27">
        <v>38.281999999999996</v>
      </c>
      <c r="EO11" s="27">
        <v>0.82799999999999996</v>
      </c>
      <c r="EP11" s="27">
        <v>26.952000000000002</v>
      </c>
      <c r="EQ11" s="27">
        <v>35.46</v>
      </c>
      <c r="ER11" s="27">
        <v>18.553999999999998</v>
      </c>
      <c r="ES11" s="27">
        <v>19.062000000000001</v>
      </c>
      <c r="ET11" s="27">
        <v>0</v>
      </c>
      <c r="EU11" s="27">
        <v>97.897999999999996</v>
      </c>
      <c r="EV11" s="27">
        <v>47.926000000000002</v>
      </c>
      <c r="EW11" s="27">
        <v>9.0500000000000007</v>
      </c>
      <c r="EX11" s="27">
        <v>18.585999999999999</v>
      </c>
      <c r="EY11" s="27">
        <v>98.51</v>
      </c>
      <c r="EZ11" s="27">
        <v>7.7060000000000004</v>
      </c>
      <c r="FA11" s="27">
        <v>42.868000000000002</v>
      </c>
      <c r="FB11" s="27">
        <v>4.68</v>
      </c>
      <c r="FC11" s="27">
        <v>62.322000000000003</v>
      </c>
      <c r="FD11" s="27">
        <v>15.16</v>
      </c>
      <c r="FE11" s="27">
        <v>17.077999999999999</v>
      </c>
      <c r="FF11" s="27">
        <v>6.7779999999999996</v>
      </c>
      <c r="FG11" s="27">
        <v>0</v>
      </c>
      <c r="FH11" s="27">
        <v>4.5259999999999998</v>
      </c>
      <c r="FI11" s="27">
        <v>2.1019999999999999</v>
      </c>
      <c r="FJ11" s="27">
        <v>54.054000000000002</v>
      </c>
      <c r="FK11" s="27">
        <v>6.3920000000000003</v>
      </c>
      <c r="FL11" s="27">
        <v>0.248</v>
      </c>
      <c r="FM11" s="27">
        <v>19.690000000000001</v>
      </c>
      <c r="FN11" s="27">
        <v>0</v>
      </c>
      <c r="FO11" s="27">
        <v>31.533999999999999</v>
      </c>
      <c r="FP11" s="27">
        <v>41.822000000000003</v>
      </c>
      <c r="FQ11" s="27">
        <v>4.492</v>
      </c>
      <c r="FR11" s="27">
        <v>3.99</v>
      </c>
      <c r="FS11" s="27">
        <v>3.786</v>
      </c>
      <c r="FT11" s="27">
        <v>4.72</v>
      </c>
      <c r="FU11" s="27">
        <v>4</v>
      </c>
      <c r="FV11" s="27">
        <v>2.234</v>
      </c>
      <c r="FW11" s="27">
        <v>7.1760000000000002</v>
      </c>
      <c r="FX11" s="27">
        <v>12.625999999999999</v>
      </c>
      <c r="FY11" s="27">
        <v>11.49</v>
      </c>
      <c r="FZ11" s="27">
        <v>8.9139999999999997</v>
      </c>
      <c r="GA11" s="27">
        <v>8.9700000000000006</v>
      </c>
      <c r="GB11" s="27">
        <v>5.9539999999999997</v>
      </c>
      <c r="GC11" s="27">
        <v>65.352000000000004</v>
      </c>
      <c r="GD11" s="27">
        <v>0</v>
      </c>
      <c r="GE11" s="27">
        <v>0.60199999999999998</v>
      </c>
      <c r="GF11" s="27">
        <v>12.848000000000001</v>
      </c>
      <c r="GG11" s="27">
        <v>136.69200000000001</v>
      </c>
      <c r="GH11" s="27">
        <v>31.614000000000001</v>
      </c>
      <c r="GI11" s="27">
        <v>0</v>
      </c>
      <c r="GJ11" s="27">
        <v>52.771999999999998</v>
      </c>
      <c r="GK11" s="27">
        <v>3.9220000000000002</v>
      </c>
      <c r="GL11" s="27">
        <v>0.14599999999999999</v>
      </c>
      <c r="GM11" s="27">
        <v>273.80200000000002</v>
      </c>
      <c r="GN11" s="27">
        <v>183.96</v>
      </c>
      <c r="GO11" s="27">
        <v>19.876000000000001</v>
      </c>
      <c r="GP11" s="27">
        <v>2.8959999999999999</v>
      </c>
      <c r="GQ11" s="27">
        <v>66.762</v>
      </c>
      <c r="GR11" s="27">
        <v>60.962000000000003</v>
      </c>
      <c r="GS11" s="27">
        <v>8.9320000000000004</v>
      </c>
      <c r="GT11" s="27">
        <v>9.0719999999999992</v>
      </c>
      <c r="GU11" s="27">
        <v>125.47799999999999</v>
      </c>
      <c r="GV11" s="27">
        <v>154.70400000000001</v>
      </c>
      <c r="GW11" s="27">
        <v>28.713999999999999</v>
      </c>
      <c r="GX11" s="27">
        <v>41.914000000000001</v>
      </c>
      <c r="GY11" s="27">
        <v>3.2000000000000001E-2</v>
      </c>
      <c r="GZ11" s="27">
        <v>0</v>
      </c>
      <c r="HA11" s="27">
        <v>0</v>
      </c>
      <c r="HB11" s="27">
        <v>0</v>
      </c>
      <c r="HC11" s="27">
        <v>0</v>
      </c>
      <c r="HD11" s="27">
        <v>0</v>
      </c>
      <c r="HE11" s="27">
        <v>44.838000000000001</v>
      </c>
      <c r="HF11" s="27">
        <v>0</v>
      </c>
      <c r="HG11" s="27">
        <v>76.531999999999996</v>
      </c>
      <c r="HH11" s="27">
        <v>33.485999999999997</v>
      </c>
      <c r="HI11" s="27">
        <v>8.3819999999999997</v>
      </c>
      <c r="HJ11" s="27">
        <v>0</v>
      </c>
      <c r="HK11" s="27">
        <v>0</v>
      </c>
      <c r="HL11" s="27">
        <v>13.26</v>
      </c>
      <c r="HM11" s="27">
        <v>125.72</v>
      </c>
      <c r="HN11" s="27">
        <v>24.584</v>
      </c>
      <c r="HO11" s="27">
        <v>0</v>
      </c>
      <c r="HP11" s="27">
        <v>13.224</v>
      </c>
      <c r="HQ11" s="27">
        <v>89.116</v>
      </c>
      <c r="HR11" s="27">
        <v>4.37</v>
      </c>
      <c r="HS11" s="27">
        <v>3.56</v>
      </c>
      <c r="HT11" s="27">
        <v>116.056</v>
      </c>
      <c r="HU11" s="27">
        <v>0</v>
      </c>
      <c r="HV11" s="27">
        <v>0</v>
      </c>
      <c r="HW11" s="27">
        <v>26.954000000000001</v>
      </c>
      <c r="HX11" s="27">
        <v>77.63</v>
      </c>
      <c r="HY11" s="27">
        <v>0</v>
      </c>
      <c r="HZ11" s="27">
        <v>7.94</v>
      </c>
      <c r="IA11" s="27">
        <v>0</v>
      </c>
      <c r="IB11" s="27">
        <v>62.101999999999997</v>
      </c>
      <c r="IC11" s="27">
        <v>0.17</v>
      </c>
      <c r="ID11" s="27">
        <v>3.75</v>
      </c>
      <c r="IE11" s="27">
        <v>0.01</v>
      </c>
      <c r="IF11" s="27">
        <v>1.6359999999999999</v>
      </c>
      <c r="IG11" s="27">
        <v>92.424000000000007</v>
      </c>
      <c r="IH11" s="27">
        <v>0.48</v>
      </c>
      <c r="II11" s="27">
        <v>10.708</v>
      </c>
      <c r="IJ11" s="27">
        <v>6.3159999999999998</v>
      </c>
      <c r="IK11" s="27">
        <v>29.867999999999999</v>
      </c>
      <c r="IL11" s="27">
        <v>54.118000000000002</v>
      </c>
      <c r="IM11" s="27">
        <v>0</v>
      </c>
      <c r="IN11" s="27">
        <v>10.385999999999999</v>
      </c>
      <c r="IO11" s="27">
        <v>34.561999999999998</v>
      </c>
      <c r="IP11" s="27">
        <v>0.98199999999999998</v>
      </c>
      <c r="IQ11" s="27">
        <v>37.131999999999998</v>
      </c>
      <c r="IR11" s="27">
        <v>8.6039999999999992</v>
      </c>
      <c r="IS11" s="27">
        <v>0</v>
      </c>
      <c r="IT11" s="27">
        <v>7.94</v>
      </c>
      <c r="IU11" s="27">
        <v>0</v>
      </c>
      <c r="IV11" s="27">
        <v>0</v>
      </c>
      <c r="IW11" s="27">
        <v>0.54800000000000004</v>
      </c>
      <c r="IX11" s="27">
        <v>60.356000000000002</v>
      </c>
      <c r="IY11" s="27">
        <v>0.64</v>
      </c>
      <c r="IZ11" s="27">
        <v>1.1339999999999999</v>
      </c>
      <c r="JA11" s="27">
        <v>93.858000000000004</v>
      </c>
      <c r="JB11" s="27">
        <v>583.53399999999999</v>
      </c>
      <c r="JC11" s="27">
        <v>3.0680000000000001</v>
      </c>
      <c r="JD11" s="27">
        <v>1.1579999999999999</v>
      </c>
      <c r="JE11" s="27">
        <v>4.59</v>
      </c>
      <c r="JF11" s="27">
        <v>30.48</v>
      </c>
      <c r="JG11" s="27">
        <v>9.9459999999999997</v>
      </c>
      <c r="JH11" s="27">
        <v>0</v>
      </c>
      <c r="JI11" s="27">
        <v>2.57</v>
      </c>
      <c r="JJ11" s="27">
        <v>0.98199999999999998</v>
      </c>
      <c r="JK11" s="27">
        <v>31.712</v>
      </c>
      <c r="JL11" s="27">
        <v>0</v>
      </c>
      <c r="JM11" s="27">
        <v>40.6</v>
      </c>
      <c r="JN11" s="27">
        <v>2E-3</v>
      </c>
      <c r="JO11" s="27">
        <v>81.085999999999999</v>
      </c>
      <c r="JP11" s="27">
        <v>0.35599999999999998</v>
      </c>
      <c r="JQ11" s="27">
        <v>46.904000000000003</v>
      </c>
      <c r="JR11" s="27">
        <v>52.671999999999997</v>
      </c>
      <c r="JS11" s="27">
        <v>85.3</v>
      </c>
      <c r="JT11" s="27">
        <v>0</v>
      </c>
      <c r="JU11" s="27">
        <v>12.532</v>
      </c>
      <c r="JV11" s="27">
        <v>34.65</v>
      </c>
      <c r="JW11" s="27">
        <v>0.18</v>
      </c>
      <c r="JX11" s="27">
        <v>0</v>
      </c>
      <c r="JY11" s="27">
        <v>12.542</v>
      </c>
      <c r="JZ11" s="27">
        <v>11.526</v>
      </c>
      <c r="KA11" s="27">
        <v>8.9860000000000007</v>
      </c>
      <c r="KB11" s="27">
        <v>19.484000000000002</v>
      </c>
      <c r="KC11" s="27">
        <v>9.6080000000000005</v>
      </c>
      <c r="KD11" s="27">
        <v>68.75</v>
      </c>
      <c r="KE11" s="27">
        <v>43.984000000000002</v>
      </c>
      <c r="KF11" s="27">
        <v>2.12</v>
      </c>
      <c r="KG11" s="27">
        <v>0</v>
      </c>
      <c r="KH11" s="27">
        <v>0</v>
      </c>
      <c r="KI11" s="27">
        <v>0</v>
      </c>
      <c r="KJ11" s="27">
        <v>4.1520000000000001</v>
      </c>
      <c r="KK11" s="27">
        <v>87.695999999999998</v>
      </c>
      <c r="KL11" s="27">
        <v>4.7859999999999996</v>
      </c>
      <c r="KM11" s="27">
        <v>0.89800000000000002</v>
      </c>
      <c r="KN11" s="27">
        <v>0.93</v>
      </c>
    </row>
    <row r="12" spans="1:300" s="27" customFormat="1" x14ac:dyDescent="0.3">
      <c r="A12" s="27" t="s">
        <v>388</v>
      </c>
      <c r="B12" s="27">
        <v>4.6420000000000003</v>
      </c>
      <c r="C12" s="27">
        <v>0</v>
      </c>
      <c r="D12" s="27">
        <v>0</v>
      </c>
      <c r="E12" s="27">
        <v>0</v>
      </c>
      <c r="F12" s="27">
        <v>154.55000000000001</v>
      </c>
      <c r="G12" s="27">
        <v>96.947999999999993</v>
      </c>
      <c r="H12" s="27">
        <v>0.35199999999999998</v>
      </c>
      <c r="I12" s="27">
        <v>1.96</v>
      </c>
      <c r="J12" s="27">
        <v>3.5999999999999997E-2</v>
      </c>
      <c r="K12" s="27">
        <v>2.1800000000000002</v>
      </c>
      <c r="L12" s="27">
        <v>3.3159999999999998</v>
      </c>
      <c r="M12" s="27">
        <v>27.95</v>
      </c>
      <c r="N12" s="27">
        <v>152.946</v>
      </c>
      <c r="O12" s="27">
        <v>4.9560000000000004</v>
      </c>
      <c r="P12" s="27">
        <v>10.558</v>
      </c>
      <c r="Q12" s="27">
        <v>7.85</v>
      </c>
      <c r="R12" s="27">
        <v>0.72799999999999998</v>
      </c>
      <c r="S12" s="27">
        <v>2.5760000000000001</v>
      </c>
      <c r="T12" s="27">
        <v>27.513999999999999</v>
      </c>
      <c r="U12" s="27">
        <v>8.9</v>
      </c>
      <c r="V12" s="27">
        <v>0.30599999999999999</v>
      </c>
      <c r="W12" s="27">
        <v>8.0399999999999991</v>
      </c>
      <c r="X12" s="27">
        <v>70.971999999999994</v>
      </c>
      <c r="Y12" s="27">
        <v>15.372</v>
      </c>
      <c r="Z12" s="27">
        <v>75.578000000000003</v>
      </c>
      <c r="AA12" s="27">
        <v>10.747999999999999</v>
      </c>
      <c r="AB12" s="27">
        <v>99.248000000000005</v>
      </c>
      <c r="AC12" s="27">
        <v>5.34</v>
      </c>
      <c r="AD12" s="27">
        <v>10.901999999999999</v>
      </c>
      <c r="AE12" s="27">
        <v>52.97</v>
      </c>
      <c r="AF12" s="27">
        <v>35.72</v>
      </c>
      <c r="AG12" s="27">
        <v>205.57400000000001</v>
      </c>
      <c r="AH12" s="27">
        <v>0.06</v>
      </c>
      <c r="AI12" s="27">
        <v>39.417999999999999</v>
      </c>
      <c r="AJ12" s="27">
        <v>0</v>
      </c>
      <c r="AK12" s="27">
        <v>0</v>
      </c>
      <c r="AL12" s="27">
        <v>0</v>
      </c>
      <c r="AM12" s="27">
        <v>0</v>
      </c>
      <c r="AN12" s="27">
        <v>0.85599999999999998</v>
      </c>
      <c r="AO12" s="27">
        <v>33.527999999999999</v>
      </c>
      <c r="AP12" s="27">
        <v>0</v>
      </c>
      <c r="AQ12" s="27">
        <v>0.39600000000000002</v>
      </c>
      <c r="AR12" s="27">
        <v>0.122</v>
      </c>
      <c r="AS12" s="27">
        <v>22.794</v>
      </c>
      <c r="AT12" s="27">
        <v>157.36799999999999</v>
      </c>
      <c r="AU12" s="27">
        <v>58.064</v>
      </c>
      <c r="AV12" s="27">
        <v>21.978000000000002</v>
      </c>
      <c r="AW12" s="27">
        <v>9.9019999999999992</v>
      </c>
      <c r="AX12" s="27">
        <v>17.834</v>
      </c>
      <c r="AY12" s="27">
        <v>0.40200000000000002</v>
      </c>
      <c r="AZ12" s="27">
        <v>2.4460000000000002</v>
      </c>
      <c r="BA12" s="27">
        <v>8.2219999999999995</v>
      </c>
      <c r="BB12" s="27">
        <v>0</v>
      </c>
      <c r="BC12" s="27">
        <v>12.055999999999999</v>
      </c>
      <c r="BD12" s="27">
        <v>0</v>
      </c>
      <c r="BE12" s="27">
        <v>61.71</v>
      </c>
      <c r="BF12" s="27">
        <v>29.206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53.787999999999997</v>
      </c>
      <c r="BM12" s="27">
        <v>57.015999999999998</v>
      </c>
      <c r="BN12" s="27">
        <v>4.048</v>
      </c>
      <c r="BO12" s="27">
        <v>60.323999999999998</v>
      </c>
      <c r="BP12" s="27">
        <v>0</v>
      </c>
      <c r="BQ12" s="27">
        <v>113.548</v>
      </c>
      <c r="BR12" s="27">
        <v>33.134</v>
      </c>
      <c r="BS12" s="27">
        <v>49.225999999999999</v>
      </c>
      <c r="BT12" s="27">
        <v>30.542000000000002</v>
      </c>
      <c r="BU12" s="27">
        <v>0</v>
      </c>
      <c r="BV12" s="27">
        <v>13.852</v>
      </c>
      <c r="BW12" s="27">
        <v>12.506</v>
      </c>
      <c r="BX12" s="27">
        <v>35.207999999999998</v>
      </c>
      <c r="BY12" s="27">
        <v>122.58799999999999</v>
      </c>
      <c r="BZ12" s="27">
        <v>5.8719999999999999</v>
      </c>
      <c r="CA12" s="27">
        <v>17.312000000000001</v>
      </c>
      <c r="CB12" s="27">
        <v>19.367999999999999</v>
      </c>
      <c r="CC12" s="27">
        <v>129.334</v>
      </c>
      <c r="CD12" s="27">
        <v>115.55</v>
      </c>
      <c r="CE12" s="27">
        <v>22.41</v>
      </c>
      <c r="CF12" s="27">
        <v>0</v>
      </c>
      <c r="CG12" s="27">
        <v>44.271999999999998</v>
      </c>
      <c r="CH12" s="27">
        <v>19.658000000000001</v>
      </c>
      <c r="CI12" s="27">
        <v>26.81</v>
      </c>
      <c r="CJ12" s="27">
        <v>12.086</v>
      </c>
      <c r="CK12" s="27">
        <v>0</v>
      </c>
      <c r="CL12" s="27">
        <v>67.768000000000001</v>
      </c>
      <c r="CM12" s="27">
        <v>19.507999999999999</v>
      </c>
      <c r="CN12" s="27">
        <v>28.826000000000001</v>
      </c>
      <c r="CO12" s="27">
        <v>39.892000000000003</v>
      </c>
      <c r="CP12" s="27">
        <v>36.991999999999997</v>
      </c>
      <c r="CQ12" s="27">
        <v>28.384</v>
      </c>
      <c r="CR12" s="27">
        <v>9.2040000000000006</v>
      </c>
      <c r="CS12" s="27">
        <v>0</v>
      </c>
      <c r="CT12" s="27">
        <v>0</v>
      </c>
      <c r="CU12" s="27">
        <v>1.004</v>
      </c>
      <c r="CV12" s="27">
        <v>14.452</v>
      </c>
      <c r="CW12" s="27">
        <v>0</v>
      </c>
      <c r="CX12" s="27">
        <v>82.772000000000006</v>
      </c>
      <c r="CY12" s="27">
        <v>6.4279999999999999</v>
      </c>
      <c r="CZ12" s="27">
        <v>56.488</v>
      </c>
      <c r="DA12" s="27">
        <v>8.86</v>
      </c>
      <c r="DB12" s="27">
        <v>60.567999999999998</v>
      </c>
      <c r="DC12" s="27">
        <v>43.356000000000002</v>
      </c>
      <c r="DD12" s="27">
        <v>77.572000000000003</v>
      </c>
      <c r="DE12" s="27">
        <v>383.38400000000001</v>
      </c>
      <c r="DF12" s="27">
        <v>0</v>
      </c>
      <c r="DG12" s="27">
        <v>28.271999999999998</v>
      </c>
      <c r="DH12" s="27">
        <v>19.292000000000002</v>
      </c>
      <c r="DI12" s="27">
        <v>35.241999999999997</v>
      </c>
      <c r="DJ12" s="27">
        <v>75.400000000000006</v>
      </c>
      <c r="DK12" s="27">
        <v>4.984</v>
      </c>
      <c r="DL12" s="27">
        <v>7.79</v>
      </c>
      <c r="DM12" s="27">
        <v>10.414</v>
      </c>
      <c r="DN12" s="27">
        <v>0</v>
      </c>
      <c r="DO12" s="27">
        <v>0</v>
      </c>
      <c r="DP12" s="27">
        <v>2.8580000000000001</v>
      </c>
      <c r="DQ12" s="27">
        <v>46.411999999999999</v>
      </c>
      <c r="DR12" s="27">
        <v>17.878</v>
      </c>
      <c r="DS12" s="27">
        <v>18.782</v>
      </c>
      <c r="DT12" s="27">
        <v>18.134</v>
      </c>
      <c r="DU12" s="27">
        <v>0</v>
      </c>
      <c r="DV12" s="27">
        <v>21.756</v>
      </c>
      <c r="DW12" s="27">
        <v>69.506</v>
      </c>
      <c r="DX12" s="27">
        <v>2.6539999999999999</v>
      </c>
      <c r="DY12" s="27">
        <v>0</v>
      </c>
      <c r="DZ12" s="27">
        <v>46.667999999999999</v>
      </c>
      <c r="EA12" s="27">
        <v>0</v>
      </c>
      <c r="EB12" s="27">
        <v>2.7480000000000002</v>
      </c>
      <c r="EC12" s="27">
        <v>31.058</v>
      </c>
      <c r="ED12" s="27">
        <v>8.1199999999999992</v>
      </c>
      <c r="EE12" s="27">
        <v>7.32</v>
      </c>
      <c r="EF12" s="27">
        <v>57.26</v>
      </c>
      <c r="EG12" s="27">
        <v>0</v>
      </c>
      <c r="EH12" s="27">
        <v>8.5999999999999993E-2</v>
      </c>
      <c r="EI12" s="27">
        <v>1.038</v>
      </c>
      <c r="EJ12" s="27">
        <v>2.706</v>
      </c>
      <c r="EK12" s="27">
        <v>0</v>
      </c>
      <c r="EL12" s="27">
        <v>3.4660000000000002</v>
      </c>
      <c r="EM12" s="27">
        <v>14.818</v>
      </c>
      <c r="EN12" s="27">
        <v>47.53</v>
      </c>
      <c r="EO12" s="27">
        <v>0.68</v>
      </c>
      <c r="EP12" s="27">
        <v>26.574000000000002</v>
      </c>
      <c r="EQ12" s="27">
        <v>34.607999999999997</v>
      </c>
      <c r="ER12" s="27">
        <v>0</v>
      </c>
      <c r="ES12" s="27">
        <v>0</v>
      </c>
      <c r="ET12" s="27">
        <v>0</v>
      </c>
      <c r="EU12" s="27">
        <v>101.83</v>
      </c>
      <c r="EV12" s="27">
        <v>46.6</v>
      </c>
      <c r="EW12" s="27">
        <v>9.1460000000000008</v>
      </c>
      <c r="EX12" s="27">
        <v>0</v>
      </c>
      <c r="EY12" s="27">
        <v>103.788</v>
      </c>
      <c r="EZ12" s="27">
        <v>0</v>
      </c>
      <c r="FA12" s="27">
        <v>42.341999999999999</v>
      </c>
      <c r="FB12" s="27">
        <v>4.66</v>
      </c>
      <c r="FC12" s="27">
        <v>63.101999999999997</v>
      </c>
      <c r="FD12" s="27">
        <v>15.746</v>
      </c>
      <c r="FE12" s="27">
        <v>17.866</v>
      </c>
      <c r="FF12" s="27">
        <v>6.6559999999999997</v>
      </c>
      <c r="FG12" s="27">
        <v>0</v>
      </c>
      <c r="FH12" s="27">
        <v>6.0039999999999996</v>
      </c>
      <c r="FI12" s="27">
        <v>0.308</v>
      </c>
      <c r="FJ12" s="27">
        <v>57.036000000000001</v>
      </c>
      <c r="FK12" s="27">
        <v>6.5</v>
      </c>
      <c r="FL12" s="27">
        <v>0.252</v>
      </c>
      <c r="FM12" s="27">
        <v>19.492000000000001</v>
      </c>
      <c r="FN12" s="27">
        <v>0</v>
      </c>
      <c r="FO12" s="27">
        <v>32.182000000000002</v>
      </c>
      <c r="FP12" s="27">
        <v>41.768000000000001</v>
      </c>
      <c r="FQ12" s="27">
        <v>4.532</v>
      </c>
      <c r="FR12" s="27">
        <v>4</v>
      </c>
      <c r="FS12" s="27">
        <v>3.6539999999999999</v>
      </c>
      <c r="FT12" s="27">
        <v>2</v>
      </c>
      <c r="FU12" s="27">
        <v>3.1819999999999999</v>
      </c>
      <c r="FV12" s="27">
        <v>2.3759999999999999</v>
      </c>
      <c r="FW12" s="27">
        <v>8.02</v>
      </c>
      <c r="FX12" s="27">
        <v>14.311999999999999</v>
      </c>
      <c r="FY12" s="27">
        <v>11.464</v>
      </c>
      <c r="FZ12" s="27">
        <v>8.468</v>
      </c>
      <c r="GA12" s="27">
        <v>8.0960000000000001</v>
      </c>
      <c r="GB12" s="27">
        <v>5.8780000000000001</v>
      </c>
      <c r="GC12" s="27">
        <v>65.037999999999997</v>
      </c>
      <c r="GD12" s="27">
        <v>0</v>
      </c>
      <c r="GE12" s="27">
        <v>0.61799999999999999</v>
      </c>
      <c r="GF12" s="27">
        <v>13.648</v>
      </c>
      <c r="GG12" s="27">
        <v>141.62200000000001</v>
      </c>
      <c r="GH12" s="27">
        <v>36.052</v>
      </c>
      <c r="GI12" s="27">
        <v>0</v>
      </c>
      <c r="GJ12" s="27">
        <v>47.527999999999999</v>
      </c>
      <c r="GK12" s="27">
        <v>8.8000000000000007</v>
      </c>
      <c r="GL12" s="27">
        <v>0.14199999999999999</v>
      </c>
      <c r="GM12" s="27">
        <v>264.12200000000001</v>
      </c>
      <c r="GN12" s="27">
        <v>198.142</v>
      </c>
      <c r="GO12" s="27">
        <v>19.943999999999999</v>
      </c>
      <c r="GP12" s="27">
        <v>2.8940000000000001</v>
      </c>
      <c r="GQ12" s="27">
        <v>69.918000000000006</v>
      </c>
      <c r="GR12" s="27">
        <v>75.117999999999995</v>
      </c>
      <c r="GS12" s="27">
        <v>7.226</v>
      </c>
      <c r="GT12" s="27">
        <v>8.4879999999999995</v>
      </c>
      <c r="GU12" s="27">
        <v>123.872</v>
      </c>
      <c r="GV12" s="27">
        <v>117.456</v>
      </c>
      <c r="GW12" s="27">
        <v>27.536000000000001</v>
      </c>
      <c r="GX12" s="27">
        <v>44.8</v>
      </c>
      <c r="GY12" s="27">
        <v>6.6000000000000003E-2</v>
      </c>
      <c r="GZ12" s="27">
        <v>0</v>
      </c>
      <c r="HA12" s="27">
        <v>0</v>
      </c>
      <c r="HB12" s="27">
        <v>0</v>
      </c>
      <c r="HC12" s="27">
        <v>0</v>
      </c>
      <c r="HD12" s="27">
        <v>0</v>
      </c>
      <c r="HE12" s="27">
        <v>42.584000000000003</v>
      </c>
      <c r="HF12" s="27">
        <v>28.521999999999998</v>
      </c>
      <c r="HG12" s="27">
        <v>71.924000000000007</v>
      </c>
      <c r="HH12" s="27">
        <v>32.14</v>
      </c>
      <c r="HI12" s="27">
        <v>9.08</v>
      </c>
      <c r="HJ12" s="27">
        <v>0</v>
      </c>
      <c r="HK12" s="27">
        <v>0</v>
      </c>
      <c r="HL12" s="27">
        <v>11.994</v>
      </c>
      <c r="HM12" s="27">
        <v>115.71</v>
      </c>
      <c r="HN12" s="27">
        <v>25.402000000000001</v>
      </c>
      <c r="HO12" s="27">
        <v>0</v>
      </c>
      <c r="HP12" s="27">
        <v>14.204000000000001</v>
      </c>
      <c r="HQ12" s="27">
        <v>92.418000000000006</v>
      </c>
      <c r="HR12" s="27">
        <v>7.9859999999999998</v>
      </c>
      <c r="HS12" s="27">
        <v>2.98</v>
      </c>
      <c r="HT12" s="27">
        <v>115.102</v>
      </c>
      <c r="HU12" s="27">
        <v>0</v>
      </c>
      <c r="HV12" s="27">
        <v>0</v>
      </c>
      <c r="HW12" s="27">
        <v>27.09</v>
      </c>
      <c r="HX12" s="27">
        <v>79.376000000000005</v>
      </c>
      <c r="HY12" s="27">
        <v>0</v>
      </c>
      <c r="HZ12" s="27">
        <v>7.056</v>
      </c>
      <c r="IA12" s="27">
        <v>0</v>
      </c>
      <c r="IB12" s="27">
        <v>62.808</v>
      </c>
      <c r="IC12" s="27">
        <v>0.16200000000000001</v>
      </c>
      <c r="ID12" s="27">
        <v>4.0380000000000003</v>
      </c>
      <c r="IE12" s="27">
        <v>3.5999999999999997E-2</v>
      </c>
      <c r="IF12" s="27">
        <v>1.3640000000000001</v>
      </c>
      <c r="IG12" s="27">
        <v>92.957999999999998</v>
      </c>
      <c r="IH12" s="27">
        <v>0.47</v>
      </c>
      <c r="II12" s="27">
        <v>9.58</v>
      </c>
      <c r="IJ12" s="27">
        <v>6.3179999999999996</v>
      </c>
      <c r="IK12" s="27">
        <v>34.351999999999997</v>
      </c>
      <c r="IL12" s="27">
        <v>55.555999999999997</v>
      </c>
      <c r="IM12" s="27">
        <v>0</v>
      </c>
      <c r="IN12" s="27">
        <v>7.3280000000000003</v>
      </c>
      <c r="IO12" s="27">
        <v>35.058</v>
      </c>
      <c r="IP12" s="27">
        <v>1.3480000000000001</v>
      </c>
      <c r="IQ12" s="27">
        <v>36.234000000000002</v>
      </c>
      <c r="IR12" s="27">
        <v>8.7620000000000005</v>
      </c>
      <c r="IS12" s="27">
        <v>0</v>
      </c>
      <c r="IT12" s="27">
        <v>12.17</v>
      </c>
      <c r="IU12" s="27">
        <v>0</v>
      </c>
      <c r="IV12" s="27">
        <v>0</v>
      </c>
      <c r="IW12" s="27">
        <v>0</v>
      </c>
      <c r="IX12" s="27">
        <v>61.764000000000003</v>
      </c>
      <c r="IY12" s="27">
        <v>0.78</v>
      </c>
      <c r="IZ12" s="27">
        <v>1.0840000000000001</v>
      </c>
      <c r="JA12" s="27">
        <v>92.093999999999994</v>
      </c>
      <c r="JB12" s="27">
        <v>586.69600000000003</v>
      </c>
      <c r="JC12" s="27">
        <v>3.4580000000000002</v>
      </c>
      <c r="JD12" s="27">
        <v>1.1040000000000001</v>
      </c>
      <c r="JE12" s="27">
        <v>6.1479999999999997</v>
      </c>
      <c r="JF12" s="27">
        <v>30.442</v>
      </c>
      <c r="JG12" s="27">
        <v>10.391999999999999</v>
      </c>
      <c r="JH12" s="27">
        <v>0</v>
      </c>
      <c r="JI12" s="27">
        <v>2.6339999999999999</v>
      </c>
      <c r="JJ12" s="27">
        <v>1.004</v>
      </c>
      <c r="JK12" s="27">
        <v>34.340000000000003</v>
      </c>
      <c r="JL12" s="27">
        <v>0</v>
      </c>
      <c r="JM12" s="27">
        <v>48.457999999999998</v>
      </c>
      <c r="JN12" s="27">
        <v>9.6000000000000002E-2</v>
      </c>
      <c r="JO12" s="27">
        <v>76.665999999999997</v>
      </c>
      <c r="JP12" s="27">
        <v>0.316</v>
      </c>
      <c r="JQ12" s="27">
        <v>37.85</v>
      </c>
      <c r="JR12" s="27">
        <v>50.6</v>
      </c>
      <c r="JS12" s="27">
        <v>83.042000000000002</v>
      </c>
      <c r="JT12" s="27">
        <v>0</v>
      </c>
      <c r="JU12" s="27">
        <v>12.862</v>
      </c>
      <c r="JV12" s="27">
        <v>35.46</v>
      </c>
      <c r="JW12" s="27">
        <v>0.18</v>
      </c>
      <c r="JX12" s="27">
        <v>0</v>
      </c>
      <c r="JY12" s="27">
        <v>9.4440000000000008</v>
      </c>
      <c r="JZ12" s="27">
        <v>11.327999999999999</v>
      </c>
      <c r="KA12" s="27">
        <v>9.3379999999999992</v>
      </c>
      <c r="KB12" s="27">
        <v>19.52</v>
      </c>
      <c r="KC12" s="27">
        <v>0</v>
      </c>
      <c r="KD12" s="27">
        <v>71.983999999999995</v>
      </c>
      <c r="KE12" s="27">
        <v>51.954000000000001</v>
      </c>
      <c r="KF12" s="27">
        <v>0</v>
      </c>
      <c r="KG12" s="27">
        <v>0</v>
      </c>
      <c r="KH12" s="27">
        <v>0</v>
      </c>
      <c r="KI12" s="27">
        <v>10.388</v>
      </c>
      <c r="KJ12" s="27">
        <v>5.032</v>
      </c>
      <c r="KK12" s="27">
        <v>90.635999999999996</v>
      </c>
      <c r="KL12" s="27">
        <v>4.8940000000000001</v>
      </c>
      <c r="KM12" s="27">
        <v>0.83799999999999997</v>
      </c>
      <c r="KN12" s="27">
        <v>0.88</v>
      </c>
    </row>
    <row r="13" spans="1:300" s="27" customFormat="1" x14ac:dyDescent="0.3">
      <c r="A13" s="27" t="s">
        <v>389</v>
      </c>
      <c r="B13" s="27">
        <v>4.9080000000000004</v>
      </c>
      <c r="C13" s="27">
        <v>0</v>
      </c>
      <c r="D13" s="27">
        <v>0</v>
      </c>
      <c r="E13" s="27">
        <v>0</v>
      </c>
      <c r="F13" s="27">
        <v>163.13200000000001</v>
      </c>
      <c r="G13" s="27">
        <v>74.436000000000007</v>
      </c>
      <c r="H13" s="27">
        <v>0.28799999999999998</v>
      </c>
      <c r="I13" s="27">
        <v>0.94</v>
      </c>
      <c r="J13" s="27">
        <v>4.3999999999999997E-2</v>
      </c>
      <c r="K13" s="27">
        <v>1.9379999999999999</v>
      </c>
      <c r="L13" s="27">
        <v>2.706</v>
      </c>
      <c r="M13" s="27">
        <v>26.806000000000001</v>
      </c>
      <c r="N13" s="27">
        <v>149.90799999999999</v>
      </c>
      <c r="O13" s="27">
        <v>5.1319999999999997</v>
      </c>
      <c r="P13" s="27">
        <v>10.013999999999999</v>
      </c>
      <c r="Q13" s="27">
        <v>10.273999999999999</v>
      </c>
      <c r="R13" s="27">
        <v>0.50600000000000001</v>
      </c>
      <c r="S13" s="27">
        <v>4.6459999999999999</v>
      </c>
      <c r="T13" s="27">
        <v>28.148</v>
      </c>
      <c r="U13" s="27">
        <v>9.0359999999999996</v>
      </c>
      <c r="V13" s="27">
        <v>0.28799999999999998</v>
      </c>
      <c r="W13" s="27">
        <v>10.326000000000001</v>
      </c>
      <c r="X13" s="27">
        <v>70.897999999999996</v>
      </c>
      <c r="Y13" s="27">
        <v>11.454000000000001</v>
      </c>
      <c r="Z13" s="27">
        <v>77.572000000000003</v>
      </c>
      <c r="AA13" s="27">
        <v>11.672000000000001</v>
      </c>
      <c r="AB13" s="27">
        <v>98.932000000000002</v>
      </c>
      <c r="AC13" s="27">
        <v>5.1079999999999997</v>
      </c>
      <c r="AD13" s="27">
        <v>10.734</v>
      </c>
      <c r="AE13" s="27">
        <v>53.704000000000001</v>
      </c>
      <c r="AF13" s="27">
        <v>28.192</v>
      </c>
      <c r="AG13" s="27">
        <v>218.63800000000001</v>
      </c>
      <c r="AH13" s="27">
        <v>0.104</v>
      </c>
      <c r="AI13" s="27">
        <v>39.363999999999997</v>
      </c>
      <c r="AJ13" s="27">
        <v>0</v>
      </c>
      <c r="AK13" s="27">
        <v>0</v>
      </c>
      <c r="AL13" s="27">
        <v>0</v>
      </c>
      <c r="AM13" s="27">
        <v>0</v>
      </c>
      <c r="AN13" s="27">
        <v>0.67200000000000004</v>
      </c>
      <c r="AO13" s="27">
        <v>35.634</v>
      </c>
      <c r="AP13" s="27">
        <v>0</v>
      </c>
      <c r="AQ13" s="27">
        <v>0.37</v>
      </c>
      <c r="AR13" s="27">
        <v>7.3999999999999996E-2</v>
      </c>
      <c r="AS13" s="27">
        <v>27.202000000000002</v>
      </c>
      <c r="AT13" s="27">
        <v>157.74600000000001</v>
      </c>
      <c r="AU13" s="27">
        <v>49.29</v>
      </c>
      <c r="AV13" s="27">
        <v>22.062000000000001</v>
      </c>
      <c r="AW13" s="27">
        <v>10.382</v>
      </c>
      <c r="AX13" s="27">
        <v>17.931999999999999</v>
      </c>
      <c r="AY13" s="27">
        <v>0.438</v>
      </c>
      <c r="AZ13" s="27">
        <v>4.7060000000000004</v>
      </c>
      <c r="BA13" s="27">
        <v>8.5280000000000005</v>
      </c>
      <c r="BB13" s="27">
        <v>0</v>
      </c>
      <c r="BC13" s="27">
        <v>12.404</v>
      </c>
      <c r="BD13" s="27">
        <v>0</v>
      </c>
      <c r="BE13" s="27">
        <v>62.566000000000003</v>
      </c>
      <c r="BF13" s="27">
        <v>29.99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59.15</v>
      </c>
      <c r="BM13" s="27">
        <v>57.841999999999999</v>
      </c>
      <c r="BN13" s="27">
        <v>5.1180000000000003</v>
      </c>
      <c r="BO13" s="27">
        <v>59.902000000000001</v>
      </c>
      <c r="BP13" s="27">
        <v>0</v>
      </c>
      <c r="BQ13" s="27">
        <v>116.434</v>
      </c>
      <c r="BR13" s="27">
        <v>33.293999999999997</v>
      </c>
      <c r="BS13" s="27">
        <v>60.655999999999999</v>
      </c>
      <c r="BT13" s="27">
        <v>28.76</v>
      </c>
      <c r="BU13" s="27">
        <v>0</v>
      </c>
      <c r="BV13" s="27">
        <v>14.036</v>
      </c>
      <c r="BW13" s="27">
        <v>12.762</v>
      </c>
      <c r="BX13" s="27">
        <v>35.128</v>
      </c>
      <c r="BY13" s="27">
        <v>127.358</v>
      </c>
      <c r="BZ13" s="27">
        <v>5.65</v>
      </c>
      <c r="CA13" s="27">
        <v>17.948</v>
      </c>
      <c r="CB13" s="27">
        <v>16.942</v>
      </c>
      <c r="CC13" s="27">
        <v>121.81</v>
      </c>
      <c r="CD13" s="27">
        <v>125.47199999999999</v>
      </c>
      <c r="CE13" s="27">
        <v>25.588000000000001</v>
      </c>
      <c r="CF13" s="27">
        <v>0</v>
      </c>
      <c r="CG13" s="27">
        <v>43.5</v>
      </c>
      <c r="CH13" s="27">
        <v>20.07</v>
      </c>
      <c r="CI13" s="27">
        <v>25.655999999999999</v>
      </c>
      <c r="CJ13" s="27">
        <v>11.086</v>
      </c>
      <c r="CK13" s="27">
        <v>0</v>
      </c>
      <c r="CL13" s="27">
        <v>85.751999999999995</v>
      </c>
      <c r="CM13" s="27">
        <v>17.684000000000001</v>
      </c>
      <c r="CN13" s="27">
        <v>27.178000000000001</v>
      </c>
      <c r="CO13" s="27">
        <v>43.276000000000003</v>
      </c>
      <c r="CP13" s="27">
        <v>35.914000000000001</v>
      </c>
      <c r="CQ13" s="27">
        <v>28.236000000000001</v>
      </c>
      <c r="CR13" s="27">
        <v>8.4120000000000008</v>
      </c>
      <c r="CS13" s="27">
        <v>0</v>
      </c>
      <c r="CT13" s="27">
        <v>0</v>
      </c>
      <c r="CU13" s="27">
        <v>0.36199999999999999</v>
      </c>
      <c r="CV13" s="27">
        <v>5.1619999999999999</v>
      </c>
      <c r="CW13" s="27">
        <v>0</v>
      </c>
      <c r="CX13" s="27">
        <v>85.981999999999999</v>
      </c>
      <c r="CY13" s="27">
        <v>5.55</v>
      </c>
      <c r="CZ13" s="27">
        <v>85.075999999999993</v>
      </c>
      <c r="DA13" s="27">
        <v>8.19</v>
      </c>
      <c r="DB13" s="27">
        <v>61.142000000000003</v>
      </c>
      <c r="DC13" s="27">
        <v>40.700000000000003</v>
      </c>
      <c r="DD13" s="27">
        <v>75.061999999999998</v>
      </c>
      <c r="DE13" s="27">
        <v>435.00200000000001</v>
      </c>
      <c r="DF13" s="27">
        <v>0</v>
      </c>
      <c r="DG13" s="27">
        <v>27.962</v>
      </c>
      <c r="DH13" s="27">
        <v>18.734000000000002</v>
      </c>
      <c r="DI13" s="27">
        <v>30.756</v>
      </c>
      <c r="DJ13" s="27">
        <v>76.736000000000004</v>
      </c>
      <c r="DK13" s="27">
        <v>5.4059999999999997</v>
      </c>
      <c r="DL13" s="27">
        <v>7.056</v>
      </c>
      <c r="DM13" s="27">
        <v>7.3639999999999999</v>
      </c>
      <c r="DN13" s="27">
        <v>0</v>
      </c>
      <c r="DO13" s="27">
        <v>0</v>
      </c>
      <c r="DP13" s="27">
        <v>2.91</v>
      </c>
      <c r="DQ13" s="27">
        <v>46.106000000000002</v>
      </c>
      <c r="DR13" s="27">
        <v>18.334</v>
      </c>
      <c r="DS13" s="27">
        <v>20.7</v>
      </c>
      <c r="DT13" s="27">
        <v>19.152000000000001</v>
      </c>
      <c r="DU13" s="27">
        <v>0</v>
      </c>
      <c r="DV13" s="27">
        <v>20.826000000000001</v>
      </c>
      <c r="DW13" s="27">
        <v>68.712000000000003</v>
      </c>
      <c r="DX13" s="27">
        <v>0.108</v>
      </c>
      <c r="DY13" s="27">
        <v>0</v>
      </c>
      <c r="DZ13" s="27">
        <v>42.652000000000001</v>
      </c>
      <c r="EA13" s="27">
        <v>0</v>
      </c>
      <c r="EB13" s="27">
        <v>4.6980000000000004</v>
      </c>
      <c r="EC13" s="27">
        <v>31.498000000000001</v>
      </c>
      <c r="ED13" s="27">
        <v>10.028</v>
      </c>
      <c r="EE13" s="27">
        <v>8.24</v>
      </c>
      <c r="EF13" s="27">
        <v>61.024000000000001</v>
      </c>
      <c r="EG13" s="27">
        <v>0</v>
      </c>
      <c r="EH13" s="27">
        <v>15.994</v>
      </c>
      <c r="EI13" s="27">
        <v>0.30599999999999999</v>
      </c>
      <c r="EJ13" s="27">
        <v>2.754</v>
      </c>
      <c r="EK13" s="27">
        <v>0</v>
      </c>
      <c r="EL13" s="27">
        <v>4.0339999999999998</v>
      </c>
      <c r="EM13" s="27">
        <v>14.754</v>
      </c>
      <c r="EN13" s="27">
        <v>48.347999999999999</v>
      </c>
      <c r="EO13" s="27">
        <v>0.60199999999999998</v>
      </c>
      <c r="EP13" s="27">
        <v>26.332000000000001</v>
      </c>
      <c r="EQ13" s="27">
        <v>37.738</v>
      </c>
      <c r="ER13" s="27">
        <v>0</v>
      </c>
      <c r="ES13" s="27">
        <v>0</v>
      </c>
      <c r="ET13" s="27">
        <v>0</v>
      </c>
      <c r="EU13" s="27">
        <v>97.347999999999999</v>
      </c>
      <c r="EV13" s="27">
        <v>16.47</v>
      </c>
      <c r="EW13" s="27">
        <v>9.2059999999999995</v>
      </c>
      <c r="EX13" s="27">
        <v>0</v>
      </c>
      <c r="EY13" s="27">
        <v>105.65</v>
      </c>
      <c r="EZ13" s="27">
        <v>0</v>
      </c>
      <c r="FA13" s="27">
        <v>42.536000000000001</v>
      </c>
      <c r="FB13" s="27">
        <v>3.22</v>
      </c>
      <c r="FC13" s="27">
        <v>63.735999999999997</v>
      </c>
      <c r="FD13" s="27">
        <v>15.558</v>
      </c>
      <c r="FE13" s="27">
        <v>18.475999999999999</v>
      </c>
      <c r="FF13" s="27">
        <v>6.53</v>
      </c>
      <c r="FG13" s="27">
        <v>0</v>
      </c>
      <c r="FH13" s="27">
        <v>5.6139999999999999</v>
      </c>
      <c r="FI13" s="27">
        <v>0.63</v>
      </c>
      <c r="FJ13" s="27">
        <v>53.246000000000002</v>
      </c>
      <c r="FK13" s="27">
        <v>5.4859999999999998</v>
      </c>
      <c r="FL13" s="27">
        <v>0.254</v>
      </c>
      <c r="FM13" s="27">
        <v>19.428000000000001</v>
      </c>
      <c r="FN13" s="27">
        <v>0</v>
      </c>
      <c r="FO13" s="27">
        <v>30.32</v>
      </c>
      <c r="FP13" s="27">
        <v>38.642000000000003</v>
      </c>
      <c r="FQ13" s="27">
        <v>3.2040000000000002</v>
      </c>
      <c r="FR13" s="27">
        <v>2.9180000000000001</v>
      </c>
      <c r="FS13" s="27">
        <v>2.794</v>
      </c>
      <c r="FT13" s="27">
        <v>1.64</v>
      </c>
      <c r="FU13" s="27">
        <v>3.552</v>
      </c>
      <c r="FV13" s="27">
        <v>2.278</v>
      </c>
      <c r="FW13" s="27">
        <v>6.4240000000000004</v>
      </c>
      <c r="FX13" s="27">
        <v>13.068</v>
      </c>
      <c r="FY13" s="27">
        <v>11.302</v>
      </c>
      <c r="FZ13" s="27">
        <v>10.23</v>
      </c>
      <c r="GA13" s="27">
        <v>9.2460000000000004</v>
      </c>
      <c r="GB13" s="27">
        <v>0.246</v>
      </c>
      <c r="GC13" s="27">
        <v>56.902000000000001</v>
      </c>
      <c r="GD13" s="27">
        <v>0</v>
      </c>
      <c r="GE13" s="27">
        <v>0.61399999999999999</v>
      </c>
      <c r="GF13" s="27">
        <v>13.706</v>
      </c>
      <c r="GG13" s="27">
        <v>138.34399999999999</v>
      </c>
      <c r="GH13" s="27">
        <v>38.997999999999998</v>
      </c>
      <c r="GI13" s="27">
        <v>0</v>
      </c>
      <c r="GJ13" s="27">
        <v>49.572000000000003</v>
      </c>
      <c r="GK13" s="27">
        <v>9.6440000000000001</v>
      </c>
      <c r="GL13" s="27">
        <v>0.184</v>
      </c>
      <c r="GM13" s="27">
        <v>250.43</v>
      </c>
      <c r="GN13" s="27">
        <v>175.16200000000001</v>
      </c>
      <c r="GO13" s="27">
        <v>19.928000000000001</v>
      </c>
      <c r="GP13" s="27">
        <v>2.8439999999999999</v>
      </c>
      <c r="GQ13" s="27">
        <v>66.790000000000006</v>
      </c>
      <c r="GR13" s="27">
        <v>70.39</v>
      </c>
      <c r="GS13" s="27">
        <v>4.3360000000000003</v>
      </c>
      <c r="GT13" s="27">
        <v>4.5179999999999998</v>
      </c>
      <c r="GU13" s="27">
        <v>116.854</v>
      </c>
      <c r="GV13" s="27">
        <v>58.978000000000002</v>
      </c>
      <c r="GW13" s="27">
        <v>26.814</v>
      </c>
      <c r="GX13" s="27">
        <v>46.954000000000001</v>
      </c>
      <c r="GY13" s="27">
        <v>0.26400000000000001</v>
      </c>
      <c r="GZ13" s="27">
        <v>0</v>
      </c>
      <c r="HA13" s="27">
        <v>1.044</v>
      </c>
      <c r="HB13" s="27">
        <v>0</v>
      </c>
      <c r="HC13" s="27">
        <v>0</v>
      </c>
      <c r="HD13" s="27">
        <v>0</v>
      </c>
      <c r="HE13" s="27">
        <v>29.481999999999999</v>
      </c>
      <c r="HF13" s="27">
        <v>28.282</v>
      </c>
      <c r="HG13" s="27">
        <v>68.88</v>
      </c>
      <c r="HH13" s="27">
        <v>32.417999999999999</v>
      </c>
      <c r="HI13" s="27">
        <v>8.67</v>
      </c>
      <c r="HJ13" s="27">
        <v>0</v>
      </c>
      <c r="HK13" s="27">
        <v>0</v>
      </c>
      <c r="HL13" s="27">
        <v>16.95</v>
      </c>
      <c r="HM13" s="27">
        <v>112.94799999999999</v>
      </c>
      <c r="HN13" s="27">
        <v>26.423999999999999</v>
      </c>
      <c r="HO13" s="27">
        <v>0</v>
      </c>
      <c r="HP13" s="27">
        <v>13.304</v>
      </c>
      <c r="HQ13" s="27">
        <v>95.808000000000007</v>
      </c>
      <c r="HR13" s="27">
        <v>9.5419999999999998</v>
      </c>
      <c r="HS13" s="27">
        <v>0.34</v>
      </c>
      <c r="HT13" s="27">
        <v>114.28400000000001</v>
      </c>
      <c r="HU13" s="27">
        <v>0</v>
      </c>
      <c r="HV13" s="27">
        <v>0</v>
      </c>
      <c r="HW13" s="27">
        <v>29.032</v>
      </c>
      <c r="HX13" s="27">
        <v>78.906000000000006</v>
      </c>
      <c r="HY13" s="27">
        <v>0</v>
      </c>
      <c r="HZ13" s="27">
        <v>8.1259999999999994</v>
      </c>
      <c r="IA13" s="27">
        <v>0</v>
      </c>
      <c r="IB13" s="27">
        <v>66.004000000000005</v>
      </c>
      <c r="IC13" s="27">
        <v>0.14399999999999999</v>
      </c>
      <c r="ID13" s="27">
        <v>4.226</v>
      </c>
      <c r="IE13" s="27">
        <v>0.02</v>
      </c>
      <c r="IF13" s="27">
        <v>1.8540000000000001</v>
      </c>
      <c r="IG13" s="27">
        <v>100.52800000000001</v>
      </c>
      <c r="IH13" s="27">
        <v>0.48599999999999999</v>
      </c>
      <c r="II13" s="27">
        <v>8.75</v>
      </c>
      <c r="IJ13" s="27">
        <v>6.7480000000000002</v>
      </c>
      <c r="IK13" s="27">
        <v>32.048000000000002</v>
      </c>
      <c r="IL13" s="27">
        <v>54.238</v>
      </c>
      <c r="IM13" s="27">
        <v>0</v>
      </c>
      <c r="IN13" s="27">
        <v>7.2939999999999996</v>
      </c>
      <c r="IO13" s="27">
        <v>35.353999999999999</v>
      </c>
      <c r="IP13" s="27">
        <v>1.212</v>
      </c>
      <c r="IQ13" s="27">
        <v>36.006</v>
      </c>
      <c r="IR13" s="27">
        <v>7.4119999999999999</v>
      </c>
      <c r="IS13" s="27">
        <v>0</v>
      </c>
      <c r="IT13" s="27">
        <v>7.694</v>
      </c>
      <c r="IU13" s="27">
        <v>0</v>
      </c>
      <c r="IV13" s="27">
        <v>0</v>
      </c>
      <c r="IW13" s="27">
        <v>0</v>
      </c>
      <c r="IX13" s="27">
        <v>58.756</v>
      </c>
      <c r="IY13" s="27">
        <v>0.69399999999999995</v>
      </c>
      <c r="IZ13" s="27">
        <v>1.05</v>
      </c>
      <c r="JA13" s="27">
        <v>98.004000000000005</v>
      </c>
      <c r="JB13" s="27">
        <v>582.74199999999996</v>
      </c>
      <c r="JC13" s="27">
        <v>3.1139999999999999</v>
      </c>
      <c r="JD13" s="27">
        <v>1.002</v>
      </c>
      <c r="JE13" s="27">
        <v>3.4660000000000002</v>
      </c>
      <c r="JF13" s="27">
        <v>30.63</v>
      </c>
      <c r="JG13" s="27">
        <v>10.518000000000001</v>
      </c>
      <c r="JH13" s="27">
        <v>0</v>
      </c>
      <c r="JI13" s="27">
        <v>2.6960000000000002</v>
      </c>
      <c r="JJ13" s="27">
        <v>0.79200000000000004</v>
      </c>
      <c r="JK13" s="27">
        <v>34.552</v>
      </c>
      <c r="JL13" s="27">
        <v>0</v>
      </c>
      <c r="JM13" s="27">
        <v>34.347999999999999</v>
      </c>
      <c r="JN13" s="27">
        <v>0.17399999999999999</v>
      </c>
      <c r="JO13" s="27">
        <v>79.144000000000005</v>
      </c>
      <c r="JP13" s="27">
        <v>0.29199999999999998</v>
      </c>
      <c r="JQ13" s="27">
        <v>31.756</v>
      </c>
      <c r="JR13" s="27">
        <v>54.64</v>
      </c>
      <c r="JS13" s="27">
        <v>85.194000000000003</v>
      </c>
      <c r="JT13" s="27">
        <v>0</v>
      </c>
      <c r="JU13" s="27">
        <v>13.336</v>
      </c>
      <c r="JV13" s="27">
        <v>33.048000000000002</v>
      </c>
      <c r="JW13" s="27">
        <v>0.16</v>
      </c>
      <c r="JX13" s="27">
        <v>0</v>
      </c>
      <c r="JY13" s="27">
        <v>10.492000000000001</v>
      </c>
      <c r="JZ13" s="27">
        <v>10.942</v>
      </c>
      <c r="KA13" s="27">
        <v>0</v>
      </c>
      <c r="KB13" s="27">
        <v>21.265999999999998</v>
      </c>
      <c r="KC13" s="27">
        <v>0</v>
      </c>
      <c r="KD13" s="27">
        <v>70.197999999999993</v>
      </c>
      <c r="KE13" s="27">
        <v>48.295999999999999</v>
      </c>
      <c r="KF13" s="27">
        <v>0</v>
      </c>
      <c r="KG13" s="27">
        <v>0</v>
      </c>
      <c r="KH13" s="27">
        <v>0</v>
      </c>
      <c r="KI13" s="27">
        <v>11.6</v>
      </c>
      <c r="KJ13" s="27">
        <v>2.3820000000000001</v>
      </c>
      <c r="KK13" s="27">
        <v>88.236000000000004</v>
      </c>
      <c r="KL13" s="27">
        <v>4.8860000000000001</v>
      </c>
      <c r="KM13" s="27">
        <v>1.014</v>
      </c>
      <c r="KN13" s="27">
        <v>0.96799999999999997</v>
      </c>
    </row>
    <row r="14" spans="1:300" s="27" customFormat="1" x14ac:dyDescent="0.3">
      <c r="A14" s="27" t="s">
        <v>390</v>
      </c>
      <c r="B14" s="28">
        <v>4.8920000000000003</v>
      </c>
      <c r="C14" s="28">
        <v>0</v>
      </c>
      <c r="D14" s="28">
        <v>0</v>
      </c>
      <c r="E14" s="28">
        <v>0</v>
      </c>
      <c r="F14" s="28">
        <v>147.148</v>
      </c>
      <c r="G14" s="28">
        <v>78.894000000000005</v>
      </c>
      <c r="H14" s="28">
        <v>0.316</v>
      </c>
      <c r="I14" s="28">
        <v>4.46</v>
      </c>
      <c r="J14" s="28">
        <v>5.1999999999999998E-2</v>
      </c>
      <c r="K14" s="28">
        <v>2.024</v>
      </c>
      <c r="L14" s="28">
        <v>2.6419999999999999</v>
      </c>
      <c r="M14" s="28">
        <v>26.821999999999999</v>
      </c>
      <c r="N14" s="28">
        <v>167.01400000000001</v>
      </c>
      <c r="O14" s="28">
        <v>5.8259999999999996</v>
      </c>
      <c r="P14" s="28">
        <v>9.9960000000000004</v>
      </c>
      <c r="Q14" s="28">
        <v>12.077999999999999</v>
      </c>
      <c r="R14" s="28">
        <v>0.64800000000000002</v>
      </c>
      <c r="S14" s="28">
        <v>4.76</v>
      </c>
      <c r="T14" s="28">
        <v>27.768000000000001</v>
      </c>
      <c r="U14" s="28">
        <v>9.31</v>
      </c>
      <c r="V14" s="28">
        <v>0.28799999999999998</v>
      </c>
      <c r="W14" s="28">
        <v>13.044</v>
      </c>
      <c r="X14" s="28">
        <v>79.248000000000005</v>
      </c>
      <c r="Y14" s="28">
        <v>12.476000000000001</v>
      </c>
      <c r="Z14" s="28">
        <v>84.93</v>
      </c>
      <c r="AA14" s="28">
        <v>13.673999999999999</v>
      </c>
      <c r="AB14" s="28">
        <v>102.102</v>
      </c>
      <c r="AC14" s="28">
        <v>5.274</v>
      </c>
      <c r="AD14" s="28">
        <v>13.834</v>
      </c>
      <c r="AE14" s="28">
        <v>53.264000000000003</v>
      </c>
      <c r="AF14" s="28">
        <v>30.57</v>
      </c>
      <c r="AG14" s="28">
        <v>203.65799999999999</v>
      </c>
      <c r="AH14" s="28">
        <v>5.1999999999999998E-2</v>
      </c>
      <c r="AI14" s="28">
        <v>37.898000000000003</v>
      </c>
      <c r="AJ14" s="28">
        <v>0</v>
      </c>
      <c r="AK14" s="28">
        <v>0</v>
      </c>
      <c r="AL14" s="28">
        <v>0</v>
      </c>
      <c r="AM14" s="28">
        <v>0</v>
      </c>
      <c r="AN14" s="28">
        <v>0.73199999999999998</v>
      </c>
      <c r="AO14" s="28">
        <v>37.356000000000002</v>
      </c>
      <c r="AP14" s="28">
        <v>0</v>
      </c>
      <c r="AQ14" s="28">
        <v>0.33600000000000002</v>
      </c>
      <c r="AR14" s="28">
        <v>0.08</v>
      </c>
      <c r="AS14" s="28">
        <v>24.053999999999998</v>
      </c>
      <c r="AT14" s="28">
        <v>157.536</v>
      </c>
      <c r="AU14" s="28">
        <v>50.938000000000002</v>
      </c>
      <c r="AV14" s="28">
        <v>16.66</v>
      </c>
      <c r="AW14" s="28">
        <v>8.7080000000000002</v>
      </c>
      <c r="AX14" s="28">
        <v>19.513999999999999</v>
      </c>
      <c r="AY14" s="28">
        <v>0.41399999999999998</v>
      </c>
      <c r="AZ14" s="28">
        <v>4.72</v>
      </c>
      <c r="BA14" s="28">
        <v>9.3420000000000005</v>
      </c>
      <c r="BB14" s="28">
        <v>0</v>
      </c>
      <c r="BC14" s="28">
        <v>13.507999999999999</v>
      </c>
      <c r="BD14" s="28">
        <v>0</v>
      </c>
      <c r="BE14" s="28">
        <v>60.932000000000002</v>
      </c>
      <c r="BF14" s="28">
        <v>32.47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65.39</v>
      </c>
      <c r="BM14" s="28">
        <v>61.258000000000003</v>
      </c>
      <c r="BN14" s="28">
        <v>6.6459999999999999</v>
      </c>
      <c r="BO14" s="28">
        <v>62.463999999999999</v>
      </c>
      <c r="BP14" s="28">
        <v>0</v>
      </c>
      <c r="BQ14" s="28">
        <v>116.896</v>
      </c>
      <c r="BR14" s="28">
        <v>34.438000000000002</v>
      </c>
      <c r="BS14" s="28">
        <v>53.058</v>
      </c>
      <c r="BT14" s="28">
        <v>31.202000000000002</v>
      </c>
      <c r="BU14" s="28">
        <v>0</v>
      </c>
      <c r="BV14" s="28">
        <v>12.798</v>
      </c>
      <c r="BW14" s="28">
        <v>13.206</v>
      </c>
      <c r="BX14" s="28">
        <v>29.446000000000002</v>
      </c>
      <c r="BY14" s="28">
        <v>144.62799999999999</v>
      </c>
      <c r="BZ14" s="28">
        <v>5.36</v>
      </c>
      <c r="CA14" s="28">
        <v>18.207999999999998</v>
      </c>
      <c r="CB14" s="28">
        <v>17.693999999999999</v>
      </c>
      <c r="CC14" s="28">
        <v>132.49</v>
      </c>
      <c r="CD14" s="28">
        <v>130.91399999999999</v>
      </c>
      <c r="CE14" s="28">
        <v>22.591999999999999</v>
      </c>
      <c r="CF14" s="28">
        <v>0</v>
      </c>
      <c r="CG14" s="28">
        <v>43.393999999999998</v>
      </c>
      <c r="CH14" s="28">
        <v>20.152000000000001</v>
      </c>
      <c r="CI14" s="28">
        <v>25.591999999999999</v>
      </c>
      <c r="CJ14" s="28">
        <v>0</v>
      </c>
      <c r="CK14" s="28">
        <v>0</v>
      </c>
      <c r="CL14" s="28">
        <v>85.7</v>
      </c>
      <c r="CM14" s="28">
        <v>22.84</v>
      </c>
      <c r="CN14" s="28">
        <v>33.917999999999999</v>
      </c>
      <c r="CO14" s="28">
        <v>38.432000000000002</v>
      </c>
      <c r="CP14" s="28">
        <v>33.847999999999999</v>
      </c>
      <c r="CQ14" s="28">
        <v>27.538</v>
      </c>
      <c r="CR14" s="28">
        <v>9.4540000000000006</v>
      </c>
      <c r="CS14" s="28">
        <v>0</v>
      </c>
      <c r="CT14" s="28">
        <v>0</v>
      </c>
      <c r="CU14" s="28">
        <v>0.67400000000000004</v>
      </c>
      <c r="CV14" s="28">
        <v>5.22</v>
      </c>
      <c r="CW14" s="28">
        <v>0</v>
      </c>
      <c r="CX14" s="28">
        <v>88.347999999999999</v>
      </c>
      <c r="CY14" s="28">
        <v>5.0780000000000003</v>
      </c>
      <c r="CZ14" s="28">
        <v>81.602000000000004</v>
      </c>
      <c r="DA14" s="28">
        <v>6.2</v>
      </c>
      <c r="DB14" s="28">
        <v>61.094000000000001</v>
      </c>
      <c r="DC14" s="28">
        <v>38.003999999999998</v>
      </c>
      <c r="DD14" s="28">
        <v>76.004000000000005</v>
      </c>
      <c r="DE14" s="28">
        <v>473.53800000000001</v>
      </c>
      <c r="DF14" s="28">
        <v>0</v>
      </c>
      <c r="DG14" s="28">
        <v>28.827999999999999</v>
      </c>
      <c r="DH14" s="28">
        <v>19.262</v>
      </c>
      <c r="DI14" s="28">
        <v>31.344000000000001</v>
      </c>
      <c r="DJ14" s="28">
        <v>71.83</v>
      </c>
      <c r="DK14" s="28">
        <v>5.2779999999999996</v>
      </c>
      <c r="DL14" s="28">
        <v>6.9059999999999997</v>
      </c>
      <c r="DM14" s="28">
        <v>7.04</v>
      </c>
      <c r="DN14" s="28">
        <v>0</v>
      </c>
      <c r="DO14" s="28">
        <v>0</v>
      </c>
      <c r="DP14" s="28">
        <v>3.044</v>
      </c>
      <c r="DQ14" s="28">
        <v>44.97</v>
      </c>
      <c r="DR14" s="28">
        <v>17.827999999999999</v>
      </c>
      <c r="DS14" s="28">
        <v>18.876000000000001</v>
      </c>
      <c r="DT14" s="28">
        <v>18.858000000000001</v>
      </c>
      <c r="DU14" s="28">
        <v>0</v>
      </c>
      <c r="DV14" s="28">
        <v>27.268000000000001</v>
      </c>
      <c r="DW14" s="28">
        <v>70.866</v>
      </c>
      <c r="DX14" s="28">
        <v>4.5679999999999996</v>
      </c>
      <c r="DY14" s="28">
        <v>0</v>
      </c>
      <c r="DZ14" s="28">
        <v>45.106000000000002</v>
      </c>
      <c r="EA14" s="28">
        <v>0</v>
      </c>
      <c r="EB14" s="28">
        <v>2.548</v>
      </c>
      <c r="EC14" s="28">
        <v>31.556000000000001</v>
      </c>
      <c r="ED14" s="28">
        <v>14.214</v>
      </c>
      <c r="EE14" s="28">
        <v>10.103999999999999</v>
      </c>
      <c r="EF14" s="28">
        <v>50.72</v>
      </c>
      <c r="EG14" s="28">
        <v>0</v>
      </c>
      <c r="EH14" s="28">
        <v>15.994</v>
      </c>
      <c r="EI14" s="28">
        <v>0.39800000000000002</v>
      </c>
      <c r="EJ14" s="28">
        <v>2.8279999999999998</v>
      </c>
      <c r="EK14" s="28">
        <v>0</v>
      </c>
      <c r="EL14" s="28">
        <v>4.2140000000000004</v>
      </c>
      <c r="EM14" s="28">
        <v>14.827999999999999</v>
      </c>
      <c r="EN14" s="28">
        <v>42.48</v>
      </c>
      <c r="EO14" s="28">
        <v>0.58799999999999997</v>
      </c>
      <c r="EP14" s="28">
        <v>25.968</v>
      </c>
      <c r="EQ14" s="28">
        <v>35.616</v>
      </c>
      <c r="ER14" s="28">
        <v>0</v>
      </c>
      <c r="ES14" s="28">
        <v>0</v>
      </c>
      <c r="ET14" s="28">
        <v>0</v>
      </c>
      <c r="EU14" s="28">
        <v>110.05</v>
      </c>
      <c r="EV14" s="28">
        <v>17.422000000000001</v>
      </c>
      <c r="EW14" s="28">
        <v>9.1259999999999994</v>
      </c>
      <c r="EX14" s="28">
        <v>0</v>
      </c>
      <c r="EY14" s="28">
        <v>106.76</v>
      </c>
      <c r="EZ14" s="28">
        <v>0</v>
      </c>
      <c r="FA14" s="28">
        <v>46.225999999999999</v>
      </c>
      <c r="FB14" s="28">
        <v>3.18</v>
      </c>
      <c r="FC14" s="28">
        <v>65.144000000000005</v>
      </c>
      <c r="FD14" s="28">
        <v>16.004000000000001</v>
      </c>
      <c r="FE14" s="28">
        <v>19.638000000000002</v>
      </c>
      <c r="FF14" s="28">
        <v>6.6180000000000003</v>
      </c>
      <c r="FG14" s="28">
        <v>0</v>
      </c>
      <c r="FH14" s="28">
        <v>5.1760000000000002</v>
      </c>
      <c r="FI14" s="28">
        <v>1.1379999999999999</v>
      </c>
      <c r="FJ14" s="28">
        <v>56.723999999999997</v>
      </c>
      <c r="FK14" s="28">
        <v>6.476</v>
      </c>
      <c r="FL14" s="28">
        <v>0.25</v>
      </c>
      <c r="FM14" s="28">
        <v>20.170000000000002</v>
      </c>
      <c r="FN14" s="28">
        <v>0</v>
      </c>
      <c r="FO14" s="28">
        <v>31.384</v>
      </c>
      <c r="FP14" s="28">
        <v>39.83</v>
      </c>
      <c r="FQ14" s="28">
        <v>4.5380000000000003</v>
      </c>
      <c r="FR14" s="28">
        <v>5.3179999999999996</v>
      </c>
      <c r="FS14" s="28">
        <v>4.8680000000000003</v>
      </c>
      <c r="FT14" s="28">
        <v>1.56</v>
      </c>
      <c r="FU14" s="28">
        <v>3.3639999999999999</v>
      </c>
      <c r="FV14" s="28">
        <v>2.12</v>
      </c>
      <c r="FW14" s="28">
        <v>7.2779999999999996</v>
      </c>
      <c r="FX14" s="28">
        <v>14.744</v>
      </c>
      <c r="FY14" s="28">
        <v>11.257999999999999</v>
      </c>
      <c r="FZ14" s="28">
        <v>10.41</v>
      </c>
      <c r="GA14" s="28">
        <v>9.3420000000000005</v>
      </c>
      <c r="GB14" s="28">
        <v>0</v>
      </c>
      <c r="GC14" s="28">
        <v>61.682000000000002</v>
      </c>
      <c r="GD14" s="28">
        <v>0</v>
      </c>
      <c r="GE14" s="28">
        <v>0.62</v>
      </c>
      <c r="GF14" s="28">
        <v>14.422000000000001</v>
      </c>
      <c r="GG14" s="28">
        <v>147.68799999999999</v>
      </c>
      <c r="GH14" s="28">
        <v>40.533999999999999</v>
      </c>
      <c r="GI14" s="28">
        <v>0</v>
      </c>
      <c r="GJ14" s="28">
        <v>49.1</v>
      </c>
      <c r="GK14" s="28">
        <v>9.9339999999999993</v>
      </c>
      <c r="GL14" s="28">
        <v>0.188</v>
      </c>
      <c r="GM14" s="28">
        <v>259.012</v>
      </c>
      <c r="GN14" s="28">
        <v>157.994</v>
      </c>
      <c r="GO14" s="28">
        <v>20.364000000000001</v>
      </c>
      <c r="GP14" s="28">
        <v>2.8180000000000001</v>
      </c>
      <c r="GQ14" s="28">
        <v>65.028000000000006</v>
      </c>
      <c r="GR14" s="28">
        <v>74.262</v>
      </c>
      <c r="GS14" s="28">
        <v>4.8840000000000003</v>
      </c>
      <c r="GT14" s="28">
        <v>3.9</v>
      </c>
      <c r="GU14" s="28">
        <v>123.10599999999999</v>
      </c>
      <c r="GV14" s="28">
        <v>61.838000000000001</v>
      </c>
      <c r="GW14" s="28">
        <v>28.905999999999999</v>
      </c>
      <c r="GX14" s="28">
        <v>49.975999999999999</v>
      </c>
      <c r="GY14" s="28">
        <v>7.1999999999999995E-2</v>
      </c>
      <c r="GZ14" s="28">
        <v>0</v>
      </c>
      <c r="HA14" s="28">
        <v>0.216</v>
      </c>
      <c r="HB14" s="28">
        <v>0</v>
      </c>
      <c r="HC14" s="28">
        <v>0</v>
      </c>
      <c r="HD14" s="28">
        <v>0</v>
      </c>
      <c r="HE14" s="28">
        <v>30.765999999999998</v>
      </c>
      <c r="HF14" s="28">
        <v>29.777999999999999</v>
      </c>
      <c r="HG14" s="28">
        <v>70.591999999999999</v>
      </c>
      <c r="HH14" s="28">
        <v>31.992000000000001</v>
      </c>
      <c r="HI14" s="28">
        <v>6.6139999999999999</v>
      </c>
      <c r="HJ14" s="28">
        <v>0</v>
      </c>
      <c r="HK14" s="28">
        <v>0</v>
      </c>
      <c r="HL14" s="28">
        <v>13.555999999999999</v>
      </c>
      <c r="HM14" s="28">
        <v>110.366</v>
      </c>
      <c r="HN14" s="28">
        <v>27.11</v>
      </c>
      <c r="HO14" s="28">
        <v>0</v>
      </c>
      <c r="HP14" s="28">
        <v>14.79</v>
      </c>
      <c r="HQ14" s="28">
        <v>102.72</v>
      </c>
      <c r="HR14" s="28">
        <v>10.618</v>
      </c>
      <c r="HS14" s="28">
        <v>0.44</v>
      </c>
      <c r="HT14" s="28">
        <v>126.21</v>
      </c>
      <c r="HU14" s="28">
        <v>0</v>
      </c>
      <c r="HV14" s="28">
        <v>0</v>
      </c>
      <c r="HW14" s="28">
        <v>30.916</v>
      </c>
      <c r="HX14" s="28">
        <v>89.841999999999999</v>
      </c>
      <c r="HY14" s="28">
        <v>0</v>
      </c>
      <c r="HZ14" s="28">
        <v>7.6360000000000001</v>
      </c>
      <c r="IA14" s="28">
        <v>0</v>
      </c>
      <c r="IB14" s="28">
        <v>67.414000000000001</v>
      </c>
      <c r="IC14" s="28">
        <v>0.154</v>
      </c>
      <c r="ID14" s="28">
        <v>4.7519999999999998</v>
      </c>
      <c r="IE14" s="28">
        <v>2.3519999999999999</v>
      </c>
      <c r="IF14" s="28">
        <v>1.9279999999999999</v>
      </c>
      <c r="IG14" s="28">
        <v>103.27</v>
      </c>
      <c r="IH14" s="28">
        <v>0.55000000000000004</v>
      </c>
      <c r="II14" s="28">
        <v>10.827999999999999</v>
      </c>
      <c r="IJ14" s="28">
        <v>6.1020000000000003</v>
      </c>
      <c r="IK14" s="28">
        <v>39.19</v>
      </c>
      <c r="IL14" s="28">
        <v>57.213999999999999</v>
      </c>
      <c r="IM14" s="28">
        <v>0</v>
      </c>
      <c r="IN14" s="28">
        <v>6.5119999999999996</v>
      </c>
      <c r="IO14" s="28">
        <v>36.659999999999997</v>
      </c>
      <c r="IP14" s="28">
        <v>1.4339999999999999</v>
      </c>
      <c r="IQ14" s="28">
        <v>36.295999999999999</v>
      </c>
      <c r="IR14" s="28">
        <v>6.92</v>
      </c>
      <c r="IS14" s="28">
        <v>0</v>
      </c>
      <c r="IT14" s="28">
        <v>7.7919999999999998</v>
      </c>
      <c r="IU14" s="28">
        <v>0</v>
      </c>
      <c r="IV14" s="28">
        <v>0</v>
      </c>
      <c r="IW14" s="28">
        <v>0</v>
      </c>
      <c r="IX14" s="28">
        <v>59.353999999999999</v>
      </c>
      <c r="IY14" s="28">
        <v>0</v>
      </c>
      <c r="IZ14" s="28">
        <v>1.016</v>
      </c>
      <c r="JA14" s="28">
        <v>102.32599999999999</v>
      </c>
      <c r="JB14" s="28">
        <v>583.53599999999994</v>
      </c>
      <c r="JC14" s="28">
        <v>3.9980000000000002</v>
      </c>
      <c r="JD14" s="28">
        <v>0.996</v>
      </c>
      <c r="JE14" s="28">
        <v>2.952</v>
      </c>
      <c r="JF14" s="28">
        <v>32.176000000000002</v>
      </c>
      <c r="JG14" s="28">
        <v>13.02</v>
      </c>
      <c r="JH14" s="28">
        <v>0</v>
      </c>
      <c r="JI14" s="28">
        <v>2.6240000000000001</v>
      </c>
      <c r="JJ14" s="28">
        <v>0.88200000000000001</v>
      </c>
      <c r="JK14" s="28">
        <v>37.588000000000001</v>
      </c>
      <c r="JL14" s="28">
        <v>0</v>
      </c>
      <c r="JM14" s="28">
        <v>33.334000000000003</v>
      </c>
      <c r="JN14" s="28">
        <v>2E-3</v>
      </c>
      <c r="JO14" s="28">
        <v>77.481999999999999</v>
      </c>
      <c r="JP14" s="28">
        <v>0.318</v>
      </c>
      <c r="JQ14" s="28">
        <v>30.754000000000001</v>
      </c>
      <c r="JR14" s="28">
        <v>54.71</v>
      </c>
      <c r="JS14" s="28">
        <v>92.837999999999994</v>
      </c>
      <c r="JT14" s="28">
        <v>0</v>
      </c>
      <c r="JU14" s="28">
        <v>13.917999999999999</v>
      </c>
      <c r="JV14" s="28">
        <v>36.378</v>
      </c>
      <c r="JW14" s="28">
        <v>0.16</v>
      </c>
      <c r="JX14" s="28">
        <v>0</v>
      </c>
      <c r="JY14" s="28">
        <v>11.257999999999999</v>
      </c>
      <c r="JZ14" s="28">
        <v>12.186</v>
      </c>
      <c r="KA14" s="28">
        <v>0</v>
      </c>
      <c r="KB14" s="28">
        <v>21.196000000000002</v>
      </c>
      <c r="KC14" s="28">
        <v>0</v>
      </c>
      <c r="KD14" s="28">
        <v>76.614000000000004</v>
      </c>
      <c r="KE14" s="28">
        <v>51.097999999999999</v>
      </c>
      <c r="KF14" s="28">
        <v>0</v>
      </c>
      <c r="KG14" s="28">
        <v>0</v>
      </c>
      <c r="KH14" s="28">
        <v>0.19400000000000001</v>
      </c>
      <c r="KI14" s="28">
        <v>11.84</v>
      </c>
      <c r="KJ14" s="28">
        <v>5.07</v>
      </c>
      <c r="KK14" s="28">
        <v>93.988</v>
      </c>
      <c r="KL14" s="28">
        <v>5.048</v>
      </c>
      <c r="KM14" s="28">
        <v>0.98</v>
      </c>
      <c r="KN14" s="28">
        <v>1.044</v>
      </c>
    </row>
    <row r="15" spans="1:300" x14ac:dyDescent="0.3">
      <c r="A15" s="3"/>
      <c r="D15"/>
      <c r="E15"/>
    </row>
    <row r="16" spans="1:300" x14ac:dyDescent="0.3">
      <c r="A16" s="22" t="s">
        <v>304</v>
      </c>
      <c r="B16" s="22">
        <v>18.7</v>
      </c>
      <c r="C16" s="22">
        <v>54.216000000000001</v>
      </c>
      <c r="D16" s="22">
        <v>102.634</v>
      </c>
      <c r="E16" s="22">
        <v>0</v>
      </c>
      <c r="F16" s="22">
        <v>618.62199999999996</v>
      </c>
      <c r="G16" s="22">
        <v>389.92200000000003</v>
      </c>
      <c r="H16" s="22">
        <v>1.236</v>
      </c>
      <c r="I16" s="22">
        <v>9.0799999999999983</v>
      </c>
      <c r="J16" s="22">
        <v>0.17599999999999999</v>
      </c>
      <c r="K16" s="22">
        <v>8.2759999999999998</v>
      </c>
      <c r="L16" s="22">
        <v>12.523999999999999</v>
      </c>
      <c r="M16" s="22">
        <v>112.81400000000001</v>
      </c>
      <c r="N16" s="22">
        <v>620.37199999999996</v>
      </c>
      <c r="O16" s="22">
        <v>26.746000000000002</v>
      </c>
      <c r="P16" s="22">
        <v>41.085999999999999</v>
      </c>
      <c r="Q16" s="22">
        <v>43.024000000000001</v>
      </c>
      <c r="R16" s="22">
        <v>2.8660000000000001</v>
      </c>
      <c r="S16" s="22">
        <v>15.266</v>
      </c>
      <c r="T16" s="22">
        <v>117.71599999999999</v>
      </c>
      <c r="U16" s="22">
        <v>36.022000000000006</v>
      </c>
      <c r="V16" s="22">
        <v>1.1520000000000001</v>
      </c>
      <c r="W16" s="22">
        <v>39.406000000000006</v>
      </c>
      <c r="X16" s="22">
        <v>292.23399999999998</v>
      </c>
      <c r="Y16" s="22">
        <v>67.308000000000007</v>
      </c>
      <c r="Z16" s="22">
        <v>308.26800000000003</v>
      </c>
      <c r="AA16" s="22">
        <v>46.374000000000002</v>
      </c>
      <c r="AB16" s="22">
        <v>398.11199999999997</v>
      </c>
      <c r="AC16" s="22">
        <v>21.894000000000002</v>
      </c>
      <c r="AD16" s="22">
        <v>46.361999999999995</v>
      </c>
      <c r="AE16" s="22">
        <v>206.38200000000001</v>
      </c>
      <c r="AF16" s="22">
        <v>132.798</v>
      </c>
      <c r="AG16" s="22">
        <v>788.58600000000001</v>
      </c>
      <c r="AH16" s="22">
        <v>0.312</v>
      </c>
      <c r="AI16" s="22">
        <v>155.92599999999999</v>
      </c>
      <c r="AJ16" s="22">
        <v>0</v>
      </c>
      <c r="AK16" s="22">
        <v>0</v>
      </c>
      <c r="AL16" s="22">
        <v>0</v>
      </c>
      <c r="AM16" s="22">
        <v>0</v>
      </c>
      <c r="AN16" s="22">
        <v>2.8460000000000001</v>
      </c>
      <c r="AO16" s="22">
        <v>139.03399999999999</v>
      </c>
      <c r="AP16" s="22">
        <v>0.108</v>
      </c>
      <c r="AQ16" s="22">
        <v>1.4840000000000002</v>
      </c>
      <c r="AR16" s="22">
        <v>0.38600000000000001</v>
      </c>
      <c r="AS16" s="22">
        <v>97.114000000000004</v>
      </c>
      <c r="AT16" s="22">
        <v>630.48</v>
      </c>
      <c r="AU16" s="22">
        <v>216.95</v>
      </c>
      <c r="AV16" s="22">
        <v>81.441999999999993</v>
      </c>
      <c r="AW16" s="22">
        <v>38.549999999999997</v>
      </c>
      <c r="AX16" s="22">
        <v>73.97999999999999</v>
      </c>
      <c r="AY16" s="22">
        <v>1.706</v>
      </c>
      <c r="AZ16" s="22">
        <v>14.212</v>
      </c>
      <c r="BA16" s="22">
        <v>35.393999999999998</v>
      </c>
      <c r="BB16" s="22">
        <v>0</v>
      </c>
      <c r="BC16" s="22">
        <v>50.037999999999997</v>
      </c>
      <c r="BD16" s="22">
        <v>0</v>
      </c>
      <c r="BE16" s="22">
        <v>246.69600000000003</v>
      </c>
      <c r="BF16" s="22">
        <v>118.39399999999999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228.416</v>
      </c>
      <c r="BM16" s="22">
        <v>232.72600000000003</v>
      </c>
      <c r="BN16" s="22">
        <v>19.010000000000002</v>
      </c>
      <c r="BO16" s="22">
        <v>244.18599999999998</v>
      </c>
      <c r="BP16" s="22">
        <v>46.624000000000002</v>
      </c>
      <c r="BQ16" s="22">
        <v>454.05</v>
      </c>
      <c r="BR16" s="22">
        <v>137.65199999999999</v>
      </c>
      <c r="BS16" s="22">
        <v>227.38799999999998</v>
      </c>
      <c r="BT16" s="22">
        <v>118.988</v>
      </c>
      <c r="BU16" s="22">
        <v>0</v>
      </c>
      <c r="BV16" s="22">
        <v>53.956000000000003</v>
      </c>
      <c r="BW16" s="22">
        <v>51.088000000000008</v>
      </c>
      <c r="BX16" s="22">
        <v>136.65600000000001</v>
      </c>
      <c r="BY16" s="22">
        <v>535.16999999999996</v>
      </c>
      <c r="BZ16" s="22">
        <v>23.396000000000001</v>
      </c>
      <c r="CA16" s="22">
        <v>72.144000000000005</v>
      </c>
      <c r="CB16" s="22">
        <v>72.682000000000002</v>
      </c>
      <c r="CC16" s="22">
        <v>511.99400000000003</v>
      </c>
      <c r="CD16" s="22">
        <v>497.58</v>
      </c>
      <c r="CE16" s="22">
        <v>92.402000000000001</v>
      </c>
      <c r="CF16" s="22">
        <v>0</v>
      </c>
      <c r="CG16" s="22">
        <v>174.49200000000002</v>
      </c>
      <c r="CH16" s="22">
        <v>79.141999999999996</v>
      </c>
      <c r="CI16" s="22">
        <v>103.438</v>
      </c>
      <c r="CJ16" s="22">
        <v>40.18</v>
      </c>
      <c r="CK16" s="22">
        <v>0</v>
      </c>
      <c r="CL16" s="22">
        <v>345.08</v>
      </c>
      <c r="CM16" s="22">
        <v>82.834000000000003</v>
      </c>
      <c r="CN16" s="22">
        <v>119.05799999999999</v>
      </c>
      <c r="CO16" s="22">
        <v>155.17000000000002</v>
      </c>
      <c r="CP16" s="22">
        <v>139.148</v>
      </c>
      <c r="CQ16" s="22">
        <v>112.444</v>
      </c>
      <c r="CR16" s="22">
        <v>35.936</v>
      </c>
      <c r="CS16" s="22">
        <v>0</v>
      </c>
      <c r="CT16" s="22">
        <v>0</v>
      </c>
      <c r="CU16" s="22">
        <v>3.2079999999999997</v>
      </c>
      <c r="CV16" s="22">
        <v>29.669999999999998</v>
      </c>
      <c r="CW16" s="22">
        <v>0</v>
      </c>
      <c r="CX16" s="22">
        <v>340.18799999999999</v>
      </c>
      <c r="CY16" s="22">
        <v>22.876000000000001</v>
      </c>
      <c r="CZ16" s="22">
        <v>319.86599999999999</v>
      </c>
      <c r="DA16" s="22">
        <v>29.067999999999998</v>
      </c>
      <c r="DB16" s="22">
        <v>246.82999999999998</v>
      </c>
      <c r="DC16" s="22">
        <v>158.71800000000002</v>
      </c>
      <c r="DD16" s="22">
        <v>302.55600000000004</v>
      </c>
      <c r="DE16" s="22">
        <v>1694.4059999999999</v>
      </c>
      <c r="DF16" s="22">
        <v>0</v>
      </c>
      <c r="DG16" s="22">
        <v>114.542</v>
      </c>
      <c r="DH16" s="22">
        <v>75.968000000000004</v>
      </c>
      <c r="DI16" s="22">
        <v>133.69999999999999</v>
      </c>
      <c r="DJ16" s="22">
        <v>302.08999999999997</v>
      </c>
      <c r="DK16" s="22">
        <v>20.465999999999998</v>
      </c>
      <c r="DL16" s="22">
        <v>34.078000000000003</v>
      </c>
      <c r="DM16" s="22">
        <v>32.444000000000003</v>
      </c>
      <c r="DN16" s="22">
        <v>59.981999999999999</v>
      </c>
      <c r="DO16" s="22">
        <v>0</v>
      </c>
      <c r="DP16" s="22">
        <v>11.75</v>
      </c>
      <c r="DQ16" s="22">
        <v>184.43600000000001</v>
      </c>
      <c r="DR16" s="22">
        <v>102.91</v>
      </c>
      <c r="DS16" s="22">
        <v>81.952000000000012</v>
      </c>
      <c r="DT16" s="22">
        <v>73.683999999999997</v>
      </c>
      <c r="DU16" s="22">
        <v>0</v>
      </c>
      <c r="DV16" s="22">
        <v>89.933999999999997</v>
      </c>
      <c r="DW16" s="22">
        <v>278.58799999999997</v>
      </c>
      <c r="DX16" s="22">
        <v>11.212</v>
      </c>
      <c r="DY16" s="22">
        <v>0</v>
      </c>
      <c r="DZ16" s="22">
        <v>176.62799999999999</v>
      </c>
      <c r="EA16" s="22">
        <v>0</v>
      </c>
      <c r="EB16" s="22">
        <v>13.23</v>
      </c>
      <c r="EC16" s="22">
        <v>128.42000000000002</v>
      </c>
      <c r="ED16" s="22">
        <v>40.061999999999998</v>
      </c>
      <c r="EE16" s="22">
        <v>31.762</v>
      </c>
      <c r="EF16" s="22">
        <v>226.84399999999999</v>
      </c>
      <c r="EG16" s="22">
        <v>0</v>
      </c>
      <c r="EH16" s="22">
        <v>44.486000000000004</v>
      </c>
      <c r="EI16" s="22">
        <v>2.8220000000000005</v>
      </c>
      <c r="EJ16" s="22">
        <v>10.995999999999999</v>
      </c>
      <c r="EK16" s="22">
        <v>0</v>
      </c>
      <c r="EL16" s="22">
        <v>11.718</v>
      </c>
      <c r="EM16" s="22">
        <v>55.003999999999991</v>
      </c>
      <c r="EN16" s="22">
        <v>176.64</v>
      </c>
      <c r="EO16" s="22">
        <v>2.698</v>
      </c>
      <c r="EP16" s="22">
        <v>105.82600000000001</v>
      </c>
      <c r="EQ16" s="22">
        <v>143.422</v>
      </c>
      <c r="ER16" s="22">
        <v>18.553999999999998</v>
      </c>
      <c r="ES16" s="22">
        <v>19.062000000000001</v>
      </c>
      <c r="ET16" s="22">
        <v>0</v>
      </c>
      <c r="EU16" s="22">
        <v>407.12600000000003</v>
      </c>
      <c r="EV16" s="22">
        <v>128.41800000000001</v>
      </c>
      <c r="EW16" s="22">
        <v>36.527999999999999</v>
      </c>
      <c r="EX16" s="22">
        <v>18.585999999999999</v>
      </c>
      <c r="EY16" s="22">
        <v>414.70799999999997</v>
      </c>
      <c r="EZ16" s="22">
        <v>7.7060000000000004</v>
      </c>
      <c r="FA16" s="22">
        <v>173.97200000000001</v>
      </c>
      <c r="FB16" s="22">
        <v>15.74</v>
      </c>
      <c r="FC16" s="22">
        <v>254.304</v>
      </c>
      <c r="FD16" s="22">
        <v>62.468000000000004</v>
      </c>
      <c r="FE16" s="22">
        <v>73.058000000000007</v>
      </c>
      <c r="FF16" s="22">
        <v>26.582000000000001</v>
      </c>
      <c r="FG16" s="22">
        <v>0</v>
      </c>
      <c r="FH16" s="22">
        <v>21.32</v>
      </c>
      <c r="FI16" s="22">
        <v>4.177999999999999</v>
      </c>
      <c r="FJ16" s="22">
        <v>221.06</v>
      </c>
      <c r="FK16" s="22">
        <v>24.853999999999999</v>
      </c>
      <c r="FL16" s="22">
        <v>1.004</v>
      </c>
      <c r="FM16" s="22">
        <v>78.78</v>
      </c>
      <c r="FN16" s="22">
        <v>0</v>
      </c>
      <c r="FO16" s="22">
        <v>125.42</v>
      </c>
      <c r="FP16" s="22">
        <v>162.06200000000001</v>
      </c>
      <c r="FQ16" s="22">
        <v>16.766000000000002</v>
      </c>
      <c r="FR16" s="22">
        <v>16.225999999999999</v>
      </c>
      <c r="FS16" s="22">
        <v>15.102</v>
      </c>
      <c r="FT16" s="22">
        <v>9.92</v>
      </c>
      <c r="FU16" s="22">
        <v>14.097999999999999</v>
      </c>
      <c r="FV16" s="22">
        <v>9.0079999999999991</v>
      </c>
      <c r="FW16" s="22">
        <v>28.898</v>
      </c>
      <c r="FX16" s="22">
        <v>54.75</v>
      </c>
      <c r="FY16" s="22">
        <v>45.513999999999996</v>
      </c>
      <c r="FZ16" s="22">
        <v>38.021999999999998</v>
      </c>
      <c r="GA16" s="22">
        <v>35.654000000000003</v>
      </c>
      <c r="GB16" s="22">
        <v>12.078000000000001</v>
      </c>
      <c r="GC16" s="22">
        <v>248.97399999999999</v>
      </c>
      <c r="GD16" s="22">
        <v>0</v>
      </c>
      <c r="GE16" s="22">
        <v>2.4540000000000002</v>
      </c>
      <c r="GF16" s="22">
        <v>54.623999999999995</v>
      </c>
      <c r="GG16" s="22">
        <v>564.346</v>
      </c>
      <c r="GH16" s="22">
        <v>147.19799999999998</v>
      </c>
      <c r="GI16" s="22">
        <v>0</v>
      </c>
      <c r="GJ16" s="22">
        <v>198.97200000000001</v>
      </c>
      <c r="GK16" s="22">
        <v>32.299999999999997</v>
      </c>
      <c r="GL16" s="22">
        <v>0.65999999999999992</v>
      </c>
      <c r="GM16" s="22">
        <v>1047.366</v>
      </c>
      <c r="GN16" s="22">
        <v>715.25800000000004</v>
      </c>
      <c r="GO16" s="22">
        <v>80.112000000000009</v>
      </c>
      <c r="GP16" s="22">
        <v>11.452</v>
      </c>
      <c r="GQ16" s="22">
        <v>268.49800000000005</v>
      </c>
      <c r="GR16" s="22">
        <v>280.73199999999997</v>
      </c>
      <c r="GS16" s="22">
        <v>25.378</v>
      </c>
      <c r="GT16" s="22">
        <v>25.977999999999998</v>
      </c>
      <c r="GU16" s="22">
        <v>489.31</v>
      </c>
      <c r="GV16" s="22">
        <v>392.97600000000006</v>
      </c>
      <c r="GW16" s="22">
        <v>111.97</v>
      </c>
      <c r="GX16" s="22">
        <v>183.64400000000001</v>
      </c>
      <c r="GY16" s="22">
        <v>0.434</v>
      </c>
      <c r="GZ16" s="22">
        <v>0</v>
      </c>
      <c r="HA16" s="22">
        <v>1.26</v>
      </c>
      <c r="HB16" s="22">
        <v>0</v>
      </c>
      <c r="HC16" s="22">
        <v>0</v>
      </c>
      <c r="HD16" s="22">
        <v>0</v>
      </c>
      <c r="HE16" s="22">
        <v>147.66999999999999</v>
      </c>
      <c r="HF16" s="22">
        <v>86.581999999999994</v>
      </c>
      <c r="HG16" s="22">
        <v>287.928</v>
      </c>
      <c r="HH16" s="22">
        <v>130.036</v>
      </c>
      <c r="HI16" s="22">
        <v>32.745999999999995</v>
      </c>
      <c r="HJ16" s="22">
        <v>0</v>
      </c>
      <c r="HK16" s="22">
        <v>0</v>
      </c>
      <c r="HL16" s="22">
        <v>55.759999999999991</v>
      </c>
      <c r="HM16" s="22">
        <v>464.74399999999997</v>
      </c>
      <c r="HN16" s="22">
        <v>103.52</v>
      </c>
      <c r="HO16" s="22">
        <v>0</v>
      </c>
      <c r="HP16" s="22">
        <v>55.521999999999998</v>
      </c>
      <c r="HQ16" s="22">
        <v>380.06200000000001</v>
      </c>
      <c r="HR16" s="22">
        <v>32.515999999999998</v>
      </c>
      <c r="HS16" s="22">
        <v>7.32</v>
      </c>
      <c r="HT16" s="22">
        <v>471.65199999999999</v>
      </c>
      <c r="HU16" s="22">
        <v>0</v>
      </c>
      <c r="HV16" s="22">
        <v>0</v>
      </c>
      <c r="HW16" s="22">
        <v>113.99199999999999</v>
      </c>
      <c r="HX16" s="22">
        <v>325.75400000000002</v>
      </c>
      <c r="HY16" s="22">
        <v>0</v>
      </c>
      <c r="HZ16" s="22">
        <v>30.757999999999999</v>
      </c>
      <c r="IA16" s="22">
        <v>0</v>
      </c>
      <c r="IB16" s="22">
        <v>258.32799999999997</v>
      </c>
      <c r="IC16" s="22">
        <v>0.63</v>
      </c>
      <c r="ID16" s="22">
        <v>16.765999999999998</v>
      </c>
      <c r="IE16" s="22">
        <v>2.4179999999999997</v>
      </c>
      <c r="IF16" s="22">
        <v>6.782</v>
      </c>
      <c r="IG16" s="22">
        <v>389.18</v>
      </c>
      <c r="IH16" s="22">
        <v>1.986</v>
      </c>
      <c r="II16" s="22">
        <v>39.866</v>
      </c>
      <c r="IJ16" s="22">
        <v>25.484000000000002</v>
      </c>
      <c r="IK16" s="22">
        <v>135.458</v>
      </c>
      <c r="IL16" s="22">
        <v>221.126</v>
      </c>
      <c r="IM16" s="22">
        <v>0</v>
      </c>
      <c r="IN16" s="22">
        <v>31.52</v>
      </c>
      <c r="IO16" s="22">
        <v>141.63400000000001</v>
      </c>
      <c r="IP16" s="22">
        <v>4.976</v>
      </c>
      <c r="IQ16" s="22">
        <v>145.66800000000001</v>
      </c>
      <c r="IR16" s="22">
        <v>31.698</v>
      </c>
      <c r="IS16" s="22">
        <v>0</v>
      </c>
      <c r="IT16" s="22">
        <v>35.595999999999997</v>
      </c>
      <c r="IU16" s="22">
        <v>0</v>
      </c>
      <c r="IV16" s="22">
        <v>0</v>
      </c>
      <c r="IW16" s="22">
        <v>0.54800000000000004</v>
      </c>
      <c r="IX16" s="22">
        <v>240.23000000000002</v>
      </c>
      <c r="IY16" s="22">
        <v>2.1139999999999999</v>
      </c>
      <c r="IZ16" s="22">
        <v>4.2839999999999998</v>
      </c>
      <c r="JA16" s="22">
        <v>386.28200000000004</v>
      </c>
      <c r="JB16" s="22">
        <v>2336.5079999999998</v>
      </c>
      <c r="JC16" s="22">
        <v>13.638000000000002</v>
      </c>
      <c r="JD16" s="22">
        <v>4.26</v>
      </c>
      <c r="JE16" s="22">
        <v>17.155999999999999</v>
      </c>
      <c r="JF16" s="22">
        <v>123.72799999999999</v>
      </c>
      <c r="JG16" s="22">
        <v>43.876000000000005</v>
      </c>
      <c r="JH16" s="22">
        <v>0</v>
      </c>
      <c r="JI16" s="22">
        <v>10.524000000000001</v>
      </c>
      <c r="JJ16" s="22">
        <v>3.66</v>
      </c>
      <c r="JK16" s="22">
        <v>138.19200000000001</v>
      </c>
      <c r="JL16" s="22">
        <v>0</v>
      </c>
      <c r="JM16" s="22">
        <v>156.74</v>
      </c>
      <c r="JN16" s="22">
        <v>0.27400000000000002</v>
      </c>
      <c r="JO16" s="22">
        <v>314.37800000000004</v>
      </c>
      <c r="JP16" s="22">
        <v>1.282</v>
      </c>
      <c r="JQ16" s="22">
        <v>147.26400000000001</v>
      </c>
      <c r="JR16" s="22">
        <v>212.62199999999999</v>
      </c>
      <c r="JS16" s="22">
        <v>346.37400000000002</v>
      </c>
      <c r="JT16" s="22">
        <v>0</v>
      </c>
      <c r="JU16" s="22">
        <v>52.647999999999996</v>
      </c>
      <c r="JV16" s="22">
        <v>139.536</v>
      </c>
      <c r="JW16" s="22">
        <v>0.68</v>
      </c>
      <c r="JX16" s="22">
        <v>0</v>
      </c>
      <c r="JY16" s="22">
        <v>43.736000000000004</v>
      </c>
      <c r="JZ16" s="22">
        <v>45.981999999999999</v>
      </c>
      <c r="KA16" s="22">
        <v>18.323999999999998</v>
      </c>
      <c r="KB16" s="22">
        <v>81.466000000000008</v>
      </c>
      <c r="KC16" s="22">
        <v>9.6080000000000005</v>
      </c>
      <c r="KD16" s="22">
        <v>287.54599999999994</v>
      </c>
      <c r="KE16" s="22">
        <v>195.33199999999999</v>
      </c>
      <c r="KF16" s="22">
        <v>2.12</v>
      </c>
      <c r="KG16" s="22">
        <v>0</v>
      </c>
      <c r="KH16" s="22">
        <v>0.19400000000000001</v>
      </c>
      <c r="KI16" s="22">
        <v>33.828000000000003</v>
      </c>
      <c r="KJ16" s="22">
        <v>16.636000000000003</v>
      </c>
      <c r="KK16" s="22">
        <v>360.55599999999998</v>
      </c>
      <c r="KL16" s="22">
        <v>19.613999999999997</v>
      </c>
      <c r="KM16" s="22">
        <v>3.73</v>
      </c>
      <c r="KN16" s="22">
        <v>3.8220000000000001</v>
      </c>
    </row>
    <row r="17" spans="1:300" x14ac:dyDescent="0.3">
      <c r="A17" s="22" t="s">
        <v>398</v>
      </c>
      <c r="B17" s="27">
        <v>4.6749999999999998</v>
      </c>
      <c r="C17" s="27">
        <v>13.554</v>
      </c>
      <c r="D17" s="27">
        <v>25.6585</v>
      </c>
      <c r="E17" s="27">
        <v>0</v>
      </c>
      <c r="F17" s="27">
        <v>154.65549999999999</v>
      </c>
      <c r="G17" s="27">
        <v>97.480500000000006</v>
      </c>
      <c r="H17" s="27">
        <v>0.309</v>
      </c>
      <c r="I17" s="27">
        <v>2.2699999999999996</v>
      </c>
      <c r="J17" s="27">
        <v>4.3999999999999997E-2</v>
      </c>
      <c r="K17" s="27">
        <v>2.069</v>
      </c>
      <c r="L17" s="27">
        <v>3.1309999999999998</v>
      </c>
      <c r="M17" s="27">
        <v>28.203500000000002</v>
      </c>
      <c r="N17" s="27">
        <v>155.09299999999999</v>
      </c>
      <c r="O17" s="27">
        <v>6.6865000000000006</v>
      </c>
      <c r="P17" s="27">
        <v>10.2715</v>
      </c>
      <c r="Q17" s="27">
        <v>10.756</v>
      </c>
      <c r="R17" s="27">
        <v>0.71650000000000003</v>
      </c>
      <c r="S17" s="27">
        <v>3.8165</v>
      </c>
      <c r="T17" s="27">
        <v>29.428999999999998</v>
      </c>
      <c r="U17" s="27">
        <v>9.0055000000000014</v>
      </c>
      <c r="V17" s="27">
        <v>0.28800000000000003</v>
      </c>
      <c r="W17" s="27">
        <v>9.8515000000000015</v>
      </c>
      <c r="X17" s="27">
        <v>73.058499999999995</v>
      </c>
      <c r="Y17" s="27">
        <v>16.827000000000002</v>
      </c>
      <c r="Z17" s="27">
        <v>77.067000000000007</v>
      </c>
      <c r="AA17" s="27">
        <v>11.593500000000001</v>
      </c>
      <c r="AB17" s="27">
        <v>99.527999999999992</v>
      </c>
      <c r="AC17" s="27">
        <v>5.4735000000000005</v>
      </c>
      <c r="AD17" s="27">
        <v>11.590499999999999</v>
      </c>
      <c r="AE17" s="27">
        <v>51.595500000000001</v>
      </c>
      <c r="AF17" s="27">
        <v>33.1995</v>
      </c>
      <c r="AG17" s="27">
        <v>197.1465</v>
      </c>
      <c r="AH17" s="27">
        <v>7.8E-2</v>
      </c>
      <c r="AI17" s="27">
        <v>38.981499999999997</v>
      </c>
      <c r="AJ17" s="27">
        <v>0</v>
      </c>
      <c r="AK17" s="27">
        <v>0</v>
      </c>
      <c r="AL17" s="27">
        <v>0</v>
      </c>
      <c r="AM17" s="27">
        <v>0</v>
      </c>
      <c r="AN17" s="27">
        <v>0.71150000000000002</v>
      </c>
      <c r="AO17" s="27">
        <v>34.758499999999998</v>
      </c>
      <c r="AP17" s="27">
        <v>2.7E-2</v>
      </c>
      <c r="AQ17" s="27">
        <v>0.37100000000000005</v>
      </c>
      <c r="AR17" s="27">
        <v>9.6500000000000002E-2</v>
      </c>
      <c r="AS17" s="27">
        <v>24.278500000000001</v>
      </c>
      <c r="AT17" s="27">
        <v>157.62</v>
      </c>
      <c r="AU17" s="27">
        <v>54.237499999999997</v>
      </c>
      <c r="AV17" s="27">
        <v>20.360499999999998</v>
      </c>
      <c r="AW17" s="27">
        <v>9.6374999999999993</v>
      </c>
      <c r="AX17" s="27">
        <v>18.494999999999997</v>
      </c>
      <c r="AY17" s="27">
        <v>0.42649999999999999</v>
      </c>
      <c r="AZ17" s="27">
        <v>3.5529999999999999</v>
      </c>
      <c r="BA17" s="27">
        <v>8.8484999999999996</v>
      </c>
      <c r="BB17" s="27">
        <v>0</v>
      </c>
      <c r="BC17" s="27">
        <v>12.509499999999999</v>
      </c>
      <c r="BD17" s="27">
        <v>0</v>
      </c>
      <c r="BE17" s="27">
        <v>61.674000000000007</v>
      </c>
      <c r="BF17" s="27">
        <v>29.598499999999998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57.103999999999999</v>
      </c>
      <c r="BM17" s="27">
        <v>58.181500000000007</v>
      </c>
      <c r="BN17" s="27">
        <v>4.7525000000000004</v>
      </c>
      <c r="BO17" s="27">
        <v>61.046499999999995</v>
      </c>
      <c r="BP17" s="27">
        <v>11.656000000000001</v>
      </c>
      <c r="BQ17" s="27">
        <v>113.5125</v>
      </c>
      <c r="BR17" s="27">
        <v>34.412999999999997</v>
      </c>
      <c r="BS17" s="27">
        <v>56.846999999999994</v>
      </c>
      <c r="BT17" s="27">
        <v>29.747</v>
      </c>
      <c r="BU17" s="27">
        <v>0</v>
      </c>
      <c r="BV17" s="27">
        <v>13.489000000000001</v>
      </c>
      <c r="BW17" s="27">
        <v>12.772000000000002</v>
      </c>
      <c r="BX17" s="27">
        <v>34.164000000000001</v>
      </c>
      <c r="BY17" s="27">
        <v>133.79249999999999</v>
      </c>
      <c r="BZ17" s="27">
        <v>5.8490000000000002</v>
      </c>
      <c r="CA17" s="27">
        <v>18.036000000000001</v>
      </c>
      <c r="CB17" s="27">
        <v>18.170500000000001</v>
      </c>
      <c r="CC17" s="27">
        <v>127.99850000000001</v>
      </c>
      <c r="CD17" s="27">
        <v>124.395</v>
      </c>
      <c r="CE17" s="27">
        <v>23.1005</v>
      </c>
      <c r="CF17" s="27">
        <v>0</v>
      </c>
      <c r="CG17" s="27">
        <v>43.623000000000005</v>
      </c>
      <c r="CH17" s="27">
        <v>19.785499999999999</v>
      </c>
      <c r="CI17" s="27">
        <v>25.859500000000001</v>
      </c>
      <c r="CJ17" s="27">
        <v>10.045</v>
      </c>
      <c r="CK17" s="27">
        <v>0</v>
      </c>
      <c r="CL17" s="27">
        <v>86.27</v>
      </c>
      <c r="CM17" s="27">
        <v>20.708500000000001</v>
      </c>
      <c r="CN17" s="27">
        <v>29.764499999999998</v>
      </c>
      <c r="CO17" s="27">
        <v>38.792500000000004</v>
      </c>
      <c r="CP17" s="27">
        <v>34.786999999999999</v>
      </c>
      <c r="CQ17" s="27">
        <v>28.111000000000001</v>
      </c>
      <c r="CR17" s="27">
        <v>8.984</v>
      </c>
      <c r="CS17" s="27">
        <v>0</v>
      </c>
      <c r="CT17" s="27">
        <v>0</v>
      </c>
      <c r="CU17" s="27">
        <v>0.80199999999999994</v>
      </c>
      <c r="CV17" s="27">
        <v>7.4174999999999995</v>
      </c>
      <c r="CW17" s="27">
        <v>0</v>
      </c>
      <c r="CX17" s="27">
        <v>85.046999999999997</v>
      </c>
      <c r="CY17" s="27">
        <v>5.7190000000000003</v>
      </c>
      <c r="CZ17" s="27">
        <v>79.966499999999996</v>
      </c>
      <c r="DA17" s="27">
        <v>7.2669999999999995</v>
      </c>
      <c r="DB17" s="27">
        <v>61.707499999999996</v>
      </c>
      <c r="DC17" s="27">
        <v>39.679500000000004</v>
      </c>
      <c r="DD17" s="27">
        <v>75.63900000000001</v>
      </c>
      <c r="DE17" s="27">
        <v>423.60149999999999</v>
      </c>
      <c r="DF17" s="27">
        <v>0</v>
      </c>
      <c r="DG17" s="27">
        <v>28.6355</v>
      </c>
      <c r="DH17" s="27">
        <v>18.992000000000001</v>
      </c>
      <c r="DI17" s="27">
        <v>33.424999999999997</v>
      </c>
      <c r="DJ17" s="27">
        <v>75.522499999999994</v>
      </c>
      <c r="DK17" s="27">
        <v>5.1164999999999994</v>
      </c>
      <c r="DL17" s="27">
        <v>8.5195000000000007</v>
      </c>
      <c r="DM17" s="27">
        <v>8.1110000000000007</v>
      </c>
      <c r="DN17" s="27">
        <v>14.9955</v>
      </c>
      <c r="DO17" s="27">
        <v>0</v>
      </c>
      <c r="DP17" s="27">
        <v>2.9375</v>
      </c>
      <c r="DQ17" s="27">
        <v>46.109000000000002</v>
      </c>
      <c r="DR17" s="27">
        <v>25.727499999999999</v>
      </c>
      <c r="DS17" s="27">
        <v>20.488000000000003</v>
      </c>
      <c r="DT17" s="27">
        <v>18.420999999999999</v>
      </c>
      <c r="DU17" s="27">
        <v>0</v>
      </c>
      <c r="DV17" s="27">
        <v>22.483499999999999</v>
      </c>
      <c r="DW17" s="27">
        <v>69.646999999999991</v>
      </c>
      <c r="DX17" s="27">
        <v>2.8029999999999999</v>
      </c>
      <c r="DY17" s="27">
        <v>0</v>
      </c>
      <c r="DZ17" s="27">
        <v>44.156999999999996</v>
      </c>
      <c r="EA17" s="27">
        <v>0</v>
      </c>
      <c r="EB17" s="27">
        <v>3.3075000000000001</v>
      </c>
      <c r="EC17" s="27">
        <v>32.105000000000004</v>
      </c>
      <c r="ED17" s="27">
        <v>10.015499999999999</v>
      </c>
      <c r="EE17" s="27">
        <v>7.9405000000000001</v>
      </c>
      <c r="EF17" s="27">
        <v>56.710999999999999</v>
      </c>
      <c r="EG17" s="27">
        <v>0</v>
      </c>
      <c r="EH17" s="27">
        <v>11.121500000000001</v>
      </c>
      <c r="EI17" s="27">
        <v>0.70550000000000013</v>
      </c>
      <c r="EJ17" s="27">
        <v>2.7489999999999997</v>
      </c>
      <c r="EK17" s="27">
        <v>0</v>
      </c>
      <c r="EL17" s="27">
        <v>2.9295</v>
      </c>
      <c r="EM17" s="27">
        <v>13.750999999999998</v>
      </c>
      <c r="EN17" s="27">
        <v>44.16</v>
      </c>
      <c r="EO17" s="27">
        <v>0.67449999999999999</v>
      </c>
      <c r="EP17" s="27">
        <v>26.456500000000002</v>
      </c>
      <c r="EQ17" s="27">
        <v>35.855499999999999</v>
      </c>
      <c r="ER17" s="27">
        <v>4.6384999999999996</v>
      </c>
      <c r="ES17" s="27">
        <v>4.7655000000000003</v>
      </c>
      <c r="ET17" s="27">
        <v>0</v>
      </c>
      <c r="EU17" s="27">
        <v>101.78150000000001</v>
      </c>
      <c r="EV17" s="27">
        <v>32.104500000000002</v>
      </c>
      <c r="EW17" s="27">
        <v>9.1319999999999997</v>
      </c>
      <c r="EX17" s="27">
        <v>4.6464999999999996</v>
      </c>
      <c r="EY17" s="27">
        <v>103.67699999999999</v>
      </c>
      <c r="EZ17" s="27">
        <v>1.9265000000000001</v>
      </c>
      <c r="FA17" s="27">
        <v>43.493000000000002</v>
      </c>
      <c r="FB17" s="27">
        <v>3.9350000000000001</v>
      </c>
      <c r="FC17" s="27">
        <v>63.576000000000001</v>
      </c>
      <c r="FD17" s="27">
        <v>15.617000000000001</v>
      </c>
      <c r="FE17" s="27">
        <v>18.264500000000002</v>
      </c>
      <c r="FF17" s="27">
        <v>6.6455000000000002</v>
      </c>
      <c r="FG17" s="27">
        <v>0</v>
      </c>
      <c r="FH17" s="27">
        <v>5.33</v>
      </c>
      <c r="FI17" s="27">
        <v>1.0444999999999998</v>
      </c>
      <c r="FJ17" s="27">
        <v>55.265000000000001</v>
      </c>
      <c r="FK17" s="27">
        <v>6.2134999999999998</v>
      </c>
      <c r="FL17" s="27">
        <v>0.251</v>
      </c>
      <c r="FM17" s="27">
        <v>19.695</v>
      </c>
      <c r="FN17" s="27">
        <v>0</v>
      </c>
      <c r="FO17" s="27">
        <v>31.355</v>
      </c>
      <c r="FP17" s="27">
        <v>40.515500000000003</v>
      </c>
      <c r="FQ17" s="27">
        <v>4.1915000000000004</v>
      </c>
      <c r="FR17" s="27">
        <v>4.0564999999999998</v>
      </c>
      <c r="FS17" s="27">
        <v>3.7755000000000001</v>
      </c>
      <c r="FT17" s="27">
        <v>2.48</v>
      </c>
      <c r="FU17" s="27">
        <v>3.5244999999999997</v>
      </c>
      <c r="FV17" s="27">
        <v>2.2519999999999998</v>
      </c>
      <c r="FW17" s="27">
        <v>7.2244999999999999</v>
      </c>
      <c r="FX17" s="27">
        <v>13.6875</v>
      </c>
      <c r="FY17" s="27">
        <v>11.378499999999999</v>
      </c>
      <c r="FZ17" s="27">
        <v>9.5054999999999996</v>
      </c>
      <c r="GA17" s="27">
        <v>8.9135000000000009</v>
      </c>
      <c r="GB17" s="27">
        <v>3.0195000000000003</v>
      </c>
      <c r="GC17" s="27">
        <v>62.243499999999997</v>
      </c>
      <c r="GD17" s="27">
        <v>0</v>
      </c>
      <c r="GE17" s="27">
        <v>0.61350000000000005</v>
      </c>
      <c r="GF17" s="27">
        <v>13.655999999999999</v>
      </c>
      <c r="GG17" s="27">
        <v>141.0865</v>
      </c>
      <c r="GH17" s="27">
        <v>36.799499999999995</v>
      </c>
      <c r="GI17" s="27">
        <v>0</v>
      </c>
      <c r="GJ17" s="27">
        <v>49.743000000000002</v>
      </c>
      <c r="GK17" s="27">
        <v>8.0749999999999993</v>
      </c>
      <c r="GL17" s="27">
        <v>0.16499999999999998</v>
      </c>
      <c r="GM17" s="27">
        <v>261.8415</v>
      </c>
      <c r="GN17" s="27">
        <v>178.81450000000001</v>
      </c>
      <c r="GO17" s="27">
        <v>20.028000000000002</v>
      </c>
      <c r="GP17" s="27">
        <v>2.863</v>
      </c>
      <c r="GQ17" s="27">
        <v>67.124500000000012</v>
      </c>
      <c r="GR17" s="27">
        <v>70.182999999999993</v>
      </c>
      <c r="GS17" s="27">
        <v>6.3445</v>
      </c>
      <c r="GT17" s="27">
        <v>6.4944999999999995</v>
      </c>
      <c r="GU17" s="27">
        <v>122.3275</v>
      </c>
      <c r="GV17" s="27">
        <v>98.244000000000014</v>
      </c>
      <c r="GW17" s="27">
        <v>27.9925</v>
      </c>
      <c r="GX17" s="27">
        <v>45.911000000000001</v>
      </c>
      <c r="GY17" s="27">
        <v>0.1085</v>
      </c>
      <c r="GZ17" s="27">
        <v>0</v>
      </c>
      <c r="HA17" s="27">
        <v>0.315</v>
      </c>
      <c r="HB17" s="27">
        <v>0</v>
      </c>
      <c r="HC17" s="27">
        <v>0</v>
      </c>
      <c r="HD17" s="27">
        <v>0</v>
      </c>
      <c r="HE17" s="27">
        <v>36.917499999999997</v>
      </c>
      <c r="HF17" s="27">
        <v>21.645499999999998</v>
      </c>
      <c r="HG17" s="27">
        <v>71.981999999999999</v>
      </c>
      <c r="HH17" s="27">
        <v>32.509</v>
      </c>
      <c r="HI17" s="27">
        <v>8.1864999999999988</v>
      </c>
      <c r="HJ17" s="27">
        <v>0</v>
      </c>
      <c r="HK17" s="27">
        <v>0</v>
      </c>
      <c r="HL17" s="27">
        <v>13.939999999999998</v>
      </c>
      <c r="HM17" s="27">
        <v>116.18599999999999</v>
      </c>
      <c r="HN17" s="27">
        <v>25.88</v>
      </c>
      <c r="HO17" s="27">
        <v>0</v>
      </c>
      <c r="HP17" s="27">
        <v>13.8805</v>
      </c>
      <c r="HQ17" s="27">
        <v>95.015500000000003</v>
      </c>
      <c r="HR17" s="27">
        <v>8.1289999999999996</v>
      </c>
      <c r="HS17" s="27">
        <v>1.83</v>
      </c>
      <c r="HT17" s="27">
        <v>117.913</v>
      </c>
      <c r="HU17" s="27">
        <v>0</v>
      </c>
      <c r="HV17" s="27">
        <v>0</v>
      </c>
      <c r="HW17" s="27">
        <v>28.497999999999998</v>
      </c>
      <c r="HX17" s="27">
        <v>81.438500000000005</v>
      </c>
      <c r="HY17" s="27">
        <v>0</v>
      </c>
      <c r="HZ17" s="27">
        <v>7.6894999999999998</v>
      </c>
      <c r="IA17" s="27">
        <v>0</v>
      </c>
      <c r="IB17" s="27">
        <v>64.581999999999994</v>
      </c>
      <c r="IC17" s="27">
        <v>0.1575</v>
      </c>
      <c r="ID17" s="27">
        <v>4.1914999999999996</v>
      </c>
      <c r="IE17" s="27">
        <v>0.60449999999999993</v>
      </c>
      <c r="IF17" s="27">
        <v>1.6955</v>
      </c>
      <c r="IG17" s="27">
        <v>97.295000000000002</v>
      </c>
      <c r="IH17" s="27">
        <v>0.4965</v>
      </c>
      <c r="II17" s="27">
        <v>9.9664999999999999</v>
      </c>
      <c r="IJ17" s="27">
        <v>6.3710000000000004</v>
      </c>
      <c r="IK17" s="27">
        <v>33.8645</v>
      </c>
      <c r="IL17" s="27">
        <v>55.281500000000001</v>
      </c>
      <c r="IM17" s="27">
        <v>0</v>
      </c>
      <c r="IN17" s="27">
        <v>7.88</v>
      </c>
      <c r="IO17" s="27">
        <v>35.408500000000004</v>
      </c>
      <c r="IP17" s="27">
        <v>1.244</v>
      </c>
      <c r="IQ17" s="27">
        <v>36.417000000000002</v>
      </c>
      <c r="IR17" s="27">
        <v>7.9245000000000001</v>
      </c>
      <c r="IS17" s="27">
        <v>0</v>
      </c>
      <c r="IT17" s="27">
        <v>8.8989999999999991</v>
      </c>
      <c r="IU17" s="27">
        <v>0</v>
      </c>
      <c r="IV17" s="27">
        <v>0</v>
      </c>
      <c r="IW17" s="27">
        <v>0.13700000000000001</v>
      </c>
      <c r="IX17" s="27">
        <v>60.057500000000005</v>
      </c>
      <c r="IY17" s="27">
        <v>0.52849999999999997</v>
      </c>
      <c r="IZ17" s="27">
        <v>1.071</v>
      </c>
      <c r="JA17" s="27">
        <v>96.57050000000001</v>
      </c>
      <c r="JB17" s="27">
        <v>584.12699999999995</v>
      </c>
      <c r="JC17" s="27">
        <v>3.4095000000000004</v>
      </c>
      <c r="JD17" s="27">
        <v>1.0649999999999999</v>
      </c>
      <c r="JE17" s="27">
        <v>4.2889999999999997</v>
      </c>
      <c r="JF17" s="27">
        <v>30.931999999999999</v>
      </c>
      <c r="JG17" s="27">
        <v>10.969000000000001</v>
      </c>
      <c r="JH17" s="27">
        <v>0</v>
      </c>
      <c r="JI17" s="27">
        <v>2.6310000000000002</v>
      </c>
      <c r="JJ17" s="27">
        <v>0.91500000000000004</v>
      </c>
      <c r="JK17" s="27">
        <v>34.548000000000002</v>
      </c>
      <c r="JL17" s="27">
        <v>0</v>
      </c>
      <c r="JM17" s="27">
        <v>39.185000000000002</v>
      </c>
      <c r="JN17" s="27">
        <v>6.8500000000000005E-2</v>
      </c>
      <c r="JO17" s="27">
        <v>78.594500000000011</v>
      </c>
      <c r="JP17" s="27">
        <v>0.32050000000000001</v>
      </c>
      <c r="JQ17" s="27">
        <v>36.816000000000003</v>
      </c>
      <c r="JR17" s="27">
        <v>53.155499999999996</v>
      </c>
      <c r="JS17" s="27">
        <v>86.593500000000006</v>
      </c>
      <c r="JT17" s="27">
        <v>0</v>
      </c>
      <c r="JU17" s="27">
        <v>13.161999999999999</v>
      </c>
      <c r="JV17" s="27">
        <v>34.884</v>
      </c>
      <c r="JW17" s="27">
        <v>0.17</v>
      </c>
      <c r="JX17" s="27">
        <v>0</v>
      </c>
      <c r="JY17" s="27">
        <v>10.934000000000001</v>
      </c>
      <c r="JZ17" s="27">
        <v>11.4955</v>
      </c>
      <c r="KA17" s="27">
        <v>4.5809999999999995</v>
      </c>
      <c r="KB17" s="27">
        <v>20.366500000000002</v>
      </c>
      <c r="KC17" s="27">
        <v>2.4020000000000001</v>
      </c>
      <c r="KD17" s="27">
        <v>71.886499999999984</v>
      </c>
      <c r="KE17" s="27">
        <v>48.832999999999998</v>
      </c>
      <c r="KF17" s="27">
        <v>0.53</v>
      </c>
      <c r="KG17" s="27">
        <v>0</v>
      </c>
      <c r="KH17" s="27">
        <v>4.8500000000000001E-2</v>
      </c>
      <c r="KI17" s="27">
        <v>8.4570000000000007</v>
      </c>
      <c r="KJ17" s="27">
        <v>4.1590000000000007</v>
      </c>
      <c r="KK17" s="27">
        <v>90.138999999999996</v>
      </c>
      <c r="KL17" s="27">
        <v>4.9034999999999993</v>
      </c>
      <c r="KM17" s="27">
        <v>0.9325</v>
      </c>
      <c r="KN17" s="27">
        <v>0.95550000000000002</v>
      </c>
    </row>
    <row r="19" spans="1:300" x14ac:dyDescent="0.3">
      <c r="A19" s="25" t="s">
        <v>396</v>
      </c>
    </row>
    <row r="20" spans="1:300" x14ac:dyDescent="0.3">
      <c r="A20" s="25"/>
    </row>
    <row r="21" spans="1:300" x14ac:dyDescent="0.3">
      <c r="A21" s="25" t="s">
        <v>395</v>
      </c>
      <c r="B21" s="27" t="s">
        <v>397</v>
      </c>
      <c r="C21" s="27" t="s">
        <v>397</v>
      </c>
      <c r="D21" s="27" t="s">
        <v>397</v>
      </c>
      <c r="E21" s="27" t="s">
        <v>397</v>
      </c>
      <c r="F21" s="22" t="s">
        <v>304</v>
      </c>
      <c r="G21" s="22" t="s">
        <v>398</v>
      </c>
    </row>
    <row r="22" spans="1:300" x14ac:dyDescent="0.3">
      <c r="A22" s="21" t="s">
        <v>5</v>
      </c>
      <c r="B22" s="27">
        <v>4.258</v>
      </c>
      <c r="C22" s="27">
        <v>4.6420000000000003</v>
      </c>
      <c r="D22" s="27">
        <v>4.9080000000000004</v>
      </c>
      <c r="E22" s="28">
        <v>4.8920000000000003</v>
      </c>
      <c r="F22" s="22">
        <v>18.7</v>
      </c>
      <c r="G22" s="27">
        <v>4.6749999999999998</v>
      </c>
    </row>
    <row r="23" spans="1:300" x14ac:dyDescent="0.3">
      <c r="A23" s="21" t="s">
        <v>6</v>
      </c>
      <c r="B23" s="27">
        <v>54.216000000000001</v>
      </c>
      <c r="C23" s="27">
        <v>0</v>
      </c>
      <c r="D23" s="27">
        <v>0</v>
      </c>
      <c r="E23" s="28">
        <v>0</v>
      </c>
      <c r="F23" s="22">
        <v>54.216000000000001</v>
      </c>
      <c r="G23" s="27">
        <v>13.554</v>
      </c>
    </row>
    <row r="24" spans="1:300" x14ac:dyDescent="0.3">
      <c r="A24" s="21" t="s">
        <v>7</v>
      </c>
      <c r="B24" s="27">
        <v>102.634</v>
      </c>
      <c r="C24" s="27">
        <v>0</v>
      </c>
      <c r="D24" s="27">
        <v>0</v>
      </c>
      <c r="E24" s="28">
        <v>0</v>
      </c>
      <c r="F24" s="22">
        <v>102.634</v>
      </c>
      <c r="G24" s="27">
        <v>25.6585</v>
      </c>
    </row>
    <row r="25" spans="1:300" x14ac:dyDescent="0.3">
      <c r="A25" s="21" t="s">
        <v>8</v>
      </c>
      <c r="B25" s="27">
        <v>0</v>
      </c>
      <c r="C25" s="27">
        <v>0</v>
      </c>
      <c r="D25" s="27">
        <v>0</v>
      </c>
      <c r="E25" s="28">
        <v>0</v>
      </c>
      <c r="F25" s="22">
        <v>0</v>
      </c>
      <c r="G25" s="27">
        <v>0</v>
      </c>
    </row>
    <row r="26" spans="1:300" x14ac:dyDescent="0.3">
      <c r="A26" s="21" t="s">
        <v>9</v>
      </c>
      <c r="B26" s="27">
        <v>153.792</v>
      </c>
      <c r="C26" s="27">
        <v>154.55000000000001</v>
      </c>
      <c r="D26" s="27">
        <v>163.13200000000001</v>
      </c>
      <c r="E26" s="28">
        <v>147.148</v>
      </c>
      <c r="F26" s="22">
        <v>618.62199999999996</v>
      </c>
      <c r="G26" s="27">
        <v>154.65549999999999</v>
      </c>
    </row>
    <row r="27" spans="1:300" x14ac:dyDescent="0.3">
      <c r="A27" s="21" t="s">
        <v>10</v>
      </c>
      <c r="B27" s="27">
        <v>139.64400000000001</v>
      </c>
      <c r="C27" s="27">
        <v>96.947999999999993</v>
      </c>
      <c r="D27" s="27">
        <v>74.436000000000007</v>
      </c>
      <c r="E27" s="28">
        <v>78.894000000000005</v>
      </c>
      <c r="F27" s="22">
        <v>389.92200000000003</v>
      </c>
      <c r="G27" s="27">
        <v>97.480500000000006</v>
      </c>
    </row>
    <row r="28" spans="1:300" x14ac:dyDescent="0.3">
      <c r="A28" s="21" t="s">
        <v>11</v>
      </c>
      <c r="B28" s="27">
        <v>0.28000000000000003</v>
      </c>
      <c r="C28" s="27">
        <v>0.35199999999999998</v>
      </c>
      <c r="D28" s="27">
        <v>0.28799999999999998</v>
      </c>
      <c r="E28" s="28">
        <v>0.316</v>
      </c>
      <c r="F28" s="22">
        <v>1.236</v>
      </c>
      <c r="G28" s="27">
        <v>0.309</v>
      </c>
    </row>
    <row r="29" spans="1:300" x14ac:dyDescent="0.3">
      <c r="A29" s="21" t="s">
        <v>12</v>
      </c>
      <c r="B29" s="27">
        <v>1.72</v>
      </c>
      <c r="C29" s="27">
        <v>1.96</v>
      </c>
      <c r="D29" s="27">
        <v>0.94</v>
      </c>
      <c r="E29" s="28">
        <v>4.46</v>
      </c>
      <c r="F29" s="22">
        <v>9.0799999999999983</v>
      </c>
      <c r="G29" s="27">
        <v>2.2699999999999996</v>
      </c>
    </row>
    <row r="30" spans="1:300" x14ac:dyDescent="0.3">
      <c r="A30" s="21" t="s">
        <v>13</v>
      </c>
      <c r="B30" s="27">
        <v>4.3999999999999997E-2</v>
      </c>
      <c r="C30" s="27">
        <v>3.5999999999999997E-2</v>
      </c>
      <c r="D30" s="27">
        <v>4.3999999999999997E-2</v>
      </c>
      <c r="E30" s="28">
        <v>5.1999999999999998E-2</v>
      </c>
      <c r="F30" s="22">
        <v>0.17599999999999999</v>
      </c>
      <c r="G30" s="27">
        <v>4.3999999999999997E-2</v>
      </c>
    </row>
    <row r="31" spans="1:300" x14ac:dyDescent="0.3">
      <c r="A31" s="21" t="s">
        <v>14</v>
      </c>
      <c r="B31" s="27">
        <v>2.1339999999999999</v>
      </c>
      <c r="C31" s="27">
        <v>2.1800000000000002</v>
      </c>
      <c r="D31" s="27">
        <v>1.9379999999999999</v>
      </c>
      <c r="E31" s="28">
        <v>2.024</v>
      </c>
      <c r="F31" s="22">
        <v>8.2759999999999998</v>
      </c>
      <c r="G31" s="27">
        <v>2.069</v>
      </c>
    </row>
    <row r="32" spans="1:300" x14ac:dyDescent="0.3">
      <c r="A32" s="21" t="s">
        <v>15</v>
      </c>
      <c r="B32" s="27">
        <v>3.86</v>
      </c>
      <c r="C32" s="27">
        <v>3.3159999999999998</v>
      </c>
      <c r="D32" s="27">
        <v>2.706</v>
      </c>
      <c r="E32" s="28">
        <v>2.6419999999999999</v>
      </c>
      <c r="F32" s="22">
        <v>12.523999999999999</v>
      </c>
      <c r="G32" s="27">
        <v>3.1309999999999998</v>
      </c>
    </row>
    <row r="33" spans="1:7" x14ac:dyDescent="0.3">
      <c r="A33" s="21" t="s">
        <v>16</v>
      </c>
      <c r="B33" s="27">
        <v>31.236000000000001</v>
      </c>
      <c r="C33" s="27">
        <v>27.95</v>
      </c>
      <c r="D33" s="27">
        <v>26.806000000000001</v>
      </c>
      <c r="E33" s="28">
        <v>26.821999999999999</v>
      </c>
      <c r="F33" s="22">
        <v>112.81400000000001</v>
      </c>
      <c r="G33" s="27">
        <v>28.203500000000002</v>
      </c>
    </row>
    <row r="34" spans="1:7" x14ac:dyDescent="0.3">
      <c r="A34" s="21" t="s">
        <v>17</v>
      </c>
      <c r="B34" s="27">
        <v>150.50399999999999</v>
      </c>
      <c r="C34" s="27">
        <v>152.946</v>
      </c>
      <c r="D34" s="27">
        <v>149.90799999999999</v>
      </c>
      <c r="E34" s="28">
        <v>167.01400000000001</v>
      </c>
      <c r="F34" s="22">
        <v>620.37199999999996</v>
      </c>
      <c r="G34" s="27">
        <v>155.09299999999999</v>
      </c>
    </row>
    <row r="35" spans="1:7" x14ac:dyDescent="0.3">
      <c r="A35" s="21" t="s">
        <v>18</v>
      </c>
      <c r="B35" s="27">
        <v>10.832000000000001</v>
      </c>
      <c r="C35" s="27">
        <v>4.9560000000000004</v>
      </c>
      <c r="D35" s="27">
        <v>5.1319999999999997</v>
      </c>
      <c r="E35" s="28">
        <v>5.8259999999999996</v>
      </c>
      <c r="F35" s="22">
        <v>26.746000000000002</v>
      </c>
      <c r="G35" s="27">
        <v>6.6865000000000006</v>
      </c>
    </row>
    <row r="36" spans="1:7" x14ac:dyDescent="0.3">
      <c r="A36" s="21" t="s">
        <v>19</v>
      </c>
      <c r="B36" s="27">
        <v>10.518000000000001</v>
      </c>
      <c r="C36" s="27">
        <v>10.558</v>
      </c>
      <c r="D36" s="27">
        <v>10.013999999999999</v>
      </c>
      <c r="E36" s="28">
        <v>9.9960000000000004</v>
      </c>
      <c r="F36" s="22">
        <v>41.085999999999999</v>
      </c>
      <c r="G36" s="27">
        <v>10.2715</v>
      </c>
    </row>
    <row r="37" spans="1:7" x14ac:dyDescent="0.3">
      <c r="A37" s="21" t="s">
        <v>20</v>
      </c>
      <c r="B37" s="27">
        <v>12.821999999999999</v>
      </c>
      <c r="C37" s="27">
        <v>7.85</v>
      </c>
      <c r="D37" s="27">
        <v>10.273999999999999</v>
      </c>
      <c r="E37" s="28">
        <v>12.077999999999999</v>
      </c>
      <c r="F37" s="22">
        <v>43.024000000000001</v>
      </c>
      <c r="G37" s="27">
        <v>10.756</v>
      </c>
    </row>
    <row r="38" spans="1:7" x14ac:dyDescent="0.3">
      <c r="A38" s="21" t="s">
        <v>21</v>
      </c>
      <c r="B38" s="27">
        <v>0.98399999999999999</v>
      </c>
      <c r="C38" s="27">
        <v>0.72799999999999998</v>
      </c>
      <c r="D38" s="27">
        <v>0.50600000000000001</v>
      </c>
      <c r="E38" s="28">
        <v>0.64800000000000002</v>
      </c>
      <c r="F38" s="22">
        <v>2.8660000000000001</v>
      </c>
      <c r="G38" s="27">
        <v>0.71650000000000003</v>
      </c>
    </row>
    <row r="39" spans="1:7" x14ac:dyDescent="0.3">
      <c r="A39" s="21" t="s">
        <v>22</v>
      </c>
      <c r="B39" s="27">
        <v>3.2839999999999998</v>
      </c>
      <c r="C39" s="27">
        <v>2.5760000000000001</v>
      </c>
      <c r="D39" s="27">
        <v>4.6459999999999999</v>
      </c>
      <c r="E39" s="28">
        <v>4.76</v>
      </c>
      <c r="F39" s="22">
        <v>15.266</v>
      </c>
      <c r="G39" s="27">
        <v>3.8165</v>
      </c>
    </row>
    <row r="40" spans="1:7" x14ac:dyDescent="0.3">
      <c r="A40" s="21" t="s">
        <v>23</v>
      </c>
      <c r="B40" s="27">
        <v>34.286000000000001</v>
      </c>
      <c r="C40" s="27">
        <v>27.513999999999999</v>
      </c>
      <c r="D40" s="27">
        <v>28.148</v>
      </c>
      <c r="E40" s="28">
        <v>27.768000000000001</v>
      </c>
      <c r="F40" s="22">
        <v>117.71599999999999</v>
      </c>
      <c r="G40" s="27">
        <v>29.428999999999998</v>
      </c>
    </row>
    <row r="41" spans="1:7" x14ac:dyDescent="0.3">
      <c r="A41" s="21" t="s">
        <v>24</v>
      </c>
      <c r="B41" s="27">
        <v>8.7759999999999998</v>
      </c>
      <c r="C41" s="27">
        <v>8.9</v>
      </c>
      <c r="D41" s="27">
        <v>9.0359999999999996</v>
      </c>
      <c r="E41" s="28">
        <v>9.31</v>
      </c>
      <c r="F41" s="22">
        <v>36.022000000000006</v>
      </c>
      <c r="G41" s="27">
        <v>9.0055000000000014</v>
      </c>
    </row>
    <row r="42" spans="1:7" x14ac:dyDescent="0.3">
      <c r="A42" s="21" t="s">
        <v>25</v>
      </c>
      <c r="B42" s="27">
        <v>0.27</v>
      </c>
      <c r="C42" s="27">
        <v>0.30599999999999999</v>
      </c>
      <c r="D42" s="27">
        <v>0.28799999999999998</v>
      </c>
      <c r="E42" s="28">
        <v>0.28799999999999998</v>
      </c>
      <c r="F42" s="22">
        <v>1.1520000000000001</v>
      </c>
      <c r="G42" s="27">
        <v>0.28800000000000003</v>
      </c>
    </row>
    <row r="43" spans="1:7" x14ac:dyDescent="0.3">
      <c r="A43" s="21" t="s">
        <v>26</v>
      </c>
      <c r="B43" s="27">
        <v>7.9960000000000004</v>
      </c>
      <c r="C43" s="27">
        <v>8.0399999999999991</v>
      </c>
      <c r="D43" s="27">
        <v>10.326000000000001</v>
      </c>
      <c r="E43" s="28">
        <v>13.044</v>
      </c>
      <c r="F43" s="22">
        <v>39.406000000000006</v>
      </c>
      <c r="G43" s="27">
        <v>9.8515000000000015</v>
      </c>
    </row>
    <row r="44" spans="1:7" x14ac:dyDescent="0.3">
      <c r="A44" s="21" t="s">
        <v>27</v>
      </c>
      <c r="B44" s="27">
        <v>71.116</v>
      </c>
      <c r="C44" s="27">
        <v>70.971999999999994</v>
      </c>
      <c r="D44" s="27">
        <v>70.897999999999996</v>
      </c>
      <c r="E44" s="28">
        <v>79.248000000000005</v>
      </c>
      <c r="F44" s="22">
        <v>292.23399999999998</v>
      </c>
      <c r="G44" s="27">
        <v>73.058499999999995</v>
      </c>
    </row>
    <row r="45" spans="1:7" x14ac:dyDescent="0.3">
      <c r="A45" s="21" t="s">
        <v>28</v>
      </c>
      <c r="B45" s="27">
        <v>28.006</v>
      </c>
      <c r="C45" s="27">
        <v>15.372</v>
      </c>
      <c r="D45" s="27">
        <v>11.454000000000001</v>
      </c>
      <c r="E45" s="28">
        <v>12.476000000000001</v>
      </c>
      <c r="F45" s="22">
        <v>67.308000000000007</v>
      </c>
      <c r="G45" s="27">
        <v>16.827000000000002</v>
      </c>
    </row>
    <row r="46" spans="1:7" x14ac:dyDescent="0.3">
      <c r="A46" s="21" t="s">
        <v>29</v>
      </c>
      <c r="B46" s="27">
        <v>70.188000000000002</v>
      </c>
      <c r="C46" s="27">
        <v>75.578000000000003</v>
      </c>
      <c r="D46" s="27">
        <v>77.572000000000003</v>
      </c>
      <c r="E46" s="28">
        <v>84.93</v>
      </c>
      <c r="F46" s="22">
        <v>308.26800000000003</v>
      </c>
      <c r="G46" s="27">
        <v>77.067000000000007</v>
      </c>
    </row>
    <row r="47" spans="1:7" x14ac:dyDescent="0.3">
      <c r="A47" s="21" t="s">
        <v>30</v>
      </c>
      <c r="B47" s="27">
        <v>10.28</v>
      </c>
      <c r="C47" s="27">
        <v>10.747999999999999</v>
      </c>
      <c r="D47" s="27">
        <v>11.672000000000001</v>
      </c>
      <c r="E47" s="28">
        <v>13.673999999999999</v>
      </c>
      <c r="F47" s="22">
        <v>46.374000000000002</v>
      </c>
      <c r="G47" s="27">
        <v>11.593500000000001</v>
      </c>
    </row>
    <row r="48" spans="1:7" x14ac:dyDescent="0.3">
      <c r="A48" s="21" t="s">
        <v>31</v>
      </c>
      <c r="B48" s="27">
        <v>97.83</v>
      </c>
      <c r="C48" s="27">
        <v>99.248000000000005</v>
      </c>
      <c r="D48" s="27">
        <v>98.932000000000002</v>
      </c>
      <c r="E48" s="28">
        <v>102.102</v>
      </c>
      <c r="F48" s="22">
        <v>398.11199999999997</v>
      </c>
      <c r="G48" s="27">
        <v>99.527999999999992</v>
      </c>
    </row>
    <row r="49" spans="1:7" x14ac:dyDescent="0.3">
      <c r="A49" s="21" t="s">
        <v>32</v>
      </c>
      <c r="B49" s="27">
        <v>6.1719999999999997</v>
      </c>
      <c r="C49" s="27">
        <v>5.34</v>
      </c>
      <c r="D49" s="27">
        <v>5.1079999999999997</v>
      </c>
      <c r="E49" s="28">
        <v>5.274</v>
      </c>
      <c r="F49" s="22">
        <v>21.894000000000002</v>
      </c>
      <c r="G49" s="27">
        <v>5.4735000000000005</v>
      </c>
    </row>
    <row r="50" spans="1:7" x14ac:dyDescent="0.3">
      <c r="A50" s="21" t="s">
        <v>33</v>
      </c>
      <c r="B50" s="27">
        <v>10.891999999999999</v>
      </c>
      <c r="C50" s="27">
        <v>10.901999999999999</v>
      </c>
      <c r="D50" s="27">
        <v>10.734</v>
      </c>
      <c r="E50" s="28">
        <v>13.834</v>
      </c>
      <c r="F50" s="22">
        <v>46.361999999999995</v>
      </c>
      <c r="G50" s="27">
        <v>11.590499999999999</v>
      </c>
    </row>
    <row r="51" spans="1:7" x14ac:dyDescent="0.3">
      <c r="A51" s="21" t="s">
        <v>34</v>
      </c>
      <c r="B51" s="27">
        <v>46.444000000000003</v>
      </c>
      <c r="C51" s="27">
        <v>52.97</v>
      </c>
      <c r="D51" s="27">
        <v>53.704000000000001</v>
      </c>
      <c r="E51" s="28">
        <v>53.264000000000003</v>
      </c>
      <c r="F51" s="22">
        <v>206.38200000000001</v>
      </c>
      <c r="G51" s="27">
        <v>51.595500000000001</v>
      </c>
    </row>
    <row r="52" spans="1:7" x14ac:dyDescent="0.3">
      <c r="A52" s="21" t="s">
        <v>35</v>
      </c>
      <c r="B52" s="27">
        <v>38.316000000000003</v>
      </c>
      <c r="C52" s="27">
        <v>35.72</v>
      </c>
      <c r="D52" s="27">
        <v>28.192</v>
      </c>
      <c r="E52" s="28">
        <v>30.57</v>
      </c>
      <c r="F52" s="22">
        <v>132.798</v>
      </c>
      <c r="G52" s="27">
        <v>33.1995</v>
      </c>
    </row>
    <row r="53" spans="1:7" x14ac:dyDescent="0.3">
      <c r="A53" s="21" t="s">
        <v>36</v>
      </c>
      <c r="B53" s="27">
        <v>160.71600000000001</v>
      </c>
      <c r="C53" s="27">
        <v>205.57400000000001</v>
      </c>
      <c r="D53" s="27">
        <v>218.63800000000001</v>
      </c>
      <c r="E53" s="28">
        <v>203.65799999999999</v>
      </c>
      <c r="F53" s="22">
        <v>788.58600000000001</v>
      </c>
      <c r="G53" s="27">
        <v>197.1465</v>
      </c>
    </row>
    <row r="54" spans="1:7" x14ac:dyDescent="0.3">
      <c r="A54" s="21" t="s">
        <v>37</v>
      </c>
      <c r="B54" s="27">
        <v>9.6000000000000002E-2</v>
      </c>
      <c r="C54" s="27">
        <v>0.06</v>
      </c>
      <c r="D54" s="27">
        <v>0.104</v>
      </c>
      <c r="E54" s="28">
        <v>5.1999999999999998E-2</v>
      </c>
      <c r="F54" s="22">
        <v>0.312</v>
      </c>
      <c r="G54" s="27">
        <v>7.8E-2</v>
      </c>
    </row>
    <row r="55" spans="1:7" x14ac:dyDescent="0.3">
      <c r="A55" s="21" t="s">
        <v>38</v>
      </c>
      <c r="B55" s="27">
        <v>39.246000000000002</v>
      </c>
      <c r="C55" s="27">
        <v>39.417999999999999</v>
      </c>
      <c r="D55" s="27">
        <v>39.363999999999997</v>
      </c>
      <c r="E55" s="28">
        <v>37.898000000000003</v>
      </c>
      <c r="F55" s="22">
        <v>155.92599999999999</v>
      </c>
      <c r="G55" s="27">
        <v>38.981499999999997</v>
      </c>
    </row>
    <row r="56" spans="1:7" x14ac:dyDescent="0.3">
      <c r="A56" s="21" t="s">
        <v>39</v>
      </c>
      <c r="B56" s="27">
        <v>0</v>
      </c>
      <c r="C56" s="27">
        <v>0</v>
      </c>
      <c r="D56" s="27">
        <v>0</v>
      </c>
      <c r="E56" s="28">
        <v>0</v>
      </c>
      <c r="F56" s="22">
        <v>0</v>
      </c>
      <c r="G56" s="27">
        <v>0</v>
      </c>
    </row>
    <row r="57" spans="1:7" x14ac:dyDescent="0.3">
      <c r="A57" s="21" t="s">
        <v>40</v>
      </c>
      <c r="B57" s="27">
        <v>0</v>
      </c>
      <c r="C57" s="27">
        <v>0</v>
      </c>
      <c r="D57" s="27">
        <v>0</v>
      </c>
      <c r="E57" s="28">
        <v>0</v>
      </c>
      <c r="F57" s="22">
        <v>0</v>
      </c>
      <c r="G57" s="27">
        <v>0</v>
      </c>
    </row>
    <row r="58" spans="1:7" x14ac:dyDescent="0.3">
      <c r="A58" s="21" t="s">
        <v>41</v>
      </c>
      <c r="B58" s="27">
        <v>0</v>
      </c>
      <c r="C58" s="27">
        <v>0</v>
      </c>
      <c r="D58" s="27">
        <v>0</v>
      </c>
      <c r="E58" s="28">
        <v>0</v>
      </c>
      <c r="F58" s="22">
        <v>0</v>
      </c>
      <c r="G58" s="27">
        <v>0</v>
      </c>
    </row>
    <row r="59" spans="1:7" x14ac:dyDescent="0.3">
      <c r="A59" s="21" t="s">
        <v>42</v>
      </c>
      <c r="B59" s="27">
        <v>0</v>
      </c>
      <c r="C59" s="27">
        <v>0</v>
      </c>
      <c r="D59" s="27">
        <v>0</v>
      </c>
      <c r="E59" s="28">
        <v>0</v>
      </c>
      <c r="F59" s="22">
        <v>0</v>
      </c>
      <c r="G59" s="27">
        <v>0</v>
      </c>
    </row>
    <row r="60" spans="1:7" x14ac:dyDescent="0.3">
      <c r="A60" s="21" t="s">
        <v>43</v>
      </c>
      <c r="B60" s="27">
        <v>0.58599999999999997</v>
      </c>
      <c r="C60" s="27">
        <v>0.85599999999999998</v>
      </c>
      <c r="D60" s="27">
        <v>0.67200000000000004</v>
      </c>
      <c r="E60" s="28">
        <v>0.73199999999999998</v>
      </c>
      <c r="F60" s="22">
        <v>2.8460000000000001</v>
      </c>
      <c r="G60" s="27">
        <v>0.71150000000000002</v>
      </c>
    </row>
    <row r="61" spans="1:7" x14ac:dyDescent="0.3">
      <c r="A61" s="21" t="s">
        <v>44</v>
      </c>
      <c r="B61" s="27">
        <v>32.515999999999998</v>
      </c>
      <c r="C61" s="27">
        <v>33.527999999999999</v>
      </c>
      <c r="D61" s="27">
        <v>35.634</v>
      </c>
      <c r="E61" s="28">
        <v>37.356000000000002</v>
      </c>
      <c r="F61" s="22">
        <v>139.03399999999999</v>
      </c>
      <c r="G61" s="27">
        <v>34.758499999999998</v>
      </c>
    </row>
    <row r="62" spans="1:7" x14ac:dyDescent="0.3">
      <c r="A62" s="21" t="s">
        <v>45</v>
      </c>
      <c r="B62" s="27">
        <v>0.108</v>
      </c>
      <c r="C62" s="27">
        <v>0</v>
      </c>
      <c r="D62" s="27">
        <v>0</v>
      </c>
      <c r="E62" s="28">
        <v>0</v>
      </c>
      <c r="F62" s="22">
        <v>0.108</v>
      </c>
      <c r="G62" s="27">
        <v>2.7E-2</v>
      </c>
    </row>
    <row r="63" spans="1:7" x14ac:dyDescent="0.3">
      <c r="A63" s="21" t="s">
        <v>46</v>
      </c>
      <c r="B63" s="27">
        <v>0.38200000000000001</v>
      </c>
      <c r="C63" s="27">
        <v>0.39600000000000002</v>
      </c>
      <c r="D63" s="27">
        <v>0.37</v>
      </c>
      <c r="E63" s="28">
        <v>0.33600000000000002</v>
      </c>
      <c r="F63" s="22">
        <v>1.4840000000000002</v>
      </c>
      <c r="G63" s="27">
        <v>0.37100000000000005</v>
      </c>
    </row>
    <row r="64" spans="1:7" x14ac:dyDescent="0.3">
      <c r="A64" s="21" t="s">
        <v>47</v>
      </c>
      <c r="B64" s="27">
        <v>0.11</v>
      </c>
      <c r="C64" s="27">
        <v>0.122</v>
      </c>
      <c r="D64" s="27">
        <v>7.3999999999999996E-2</v>
      </c>
      <c r="E64" s="28">
        <v>0.08</v>
      </c>
      <c r="F64" s="22">
        <v>0.38600000000000001</v>
      </c>
      <c r="G64" s="27">
        <v>9.6500000000000002E-2</v>
      </c>
    </row>
    <row r="65" spans="1:7" x14ac:dyDescent="0.3">
      <c r="A65" s="21" t="s">
        <v>48</v>
      </c>
      <c r="B65" s="27">
        <v>23.064</v>
      </c>
      <c r="C65" s="27">
        <v>22.794</v>
      </c>
      <c r="D65" s="27">
        <v>27.202000000000002</v>
      </c>
      <c r="E65" s="28">
        <v>24.053999999999998</v>
      </c>
      <c r="F65" s="22">
        <v>97.114000000000004</v>
      </c>
      <c r="G65" s="27">
        <v>24.278500000000001</v>
      </c>
    </row>
    <row r="66" spans="1:7" x14ac:dyDescent="0.3">
      <c r="A66" s="21" t="s">
        <v>49</v>
      </c>
      <c r="B66" s="27">
        <v>157.83000000000001</v>
      </c>
      <c r="C66" s="27">
        <v>157.36799999999999</v>
      </c>
      <c r="D66" s="27">
        <v>157.74600000000001</v>
      </c>
      <c r="E66" s="28">
        <v>157.536</v>
      </c>
      <c r="F66" s="22">
        <v>630.48</v>
      </c>
      <c r="G66" s="27">
        <v>157.62</v>
      </c>
    </row>
    <row r="67" spans="1:7" x14ac:dyDescent="0.3">
      <c r="A67" s="21" t="s">
        <v>50</v>
      </c>
      <c r="B67" s="27">
        <v>58.658000000000001</v>
      </c>
      <c r="C67" s="27">
        <v>58.064</v>
      </c>
      <c r="D67" s="27">
        <v>49.29</v>
      </c>
      <c r="E67" s="28">
        <v>50.938000000000002</v>
      </c>
      <c r="F67" s="22">
        <v>216.95</v>
      </c>
      <c r="G67" s="27">
        <v>54.237499999999997</v>
      </c>
    </row>
    <row r="68" spans="1:7" x14ac:dyDescent="0.3">
      <c r="A68" s="21" t="s">
        <v>51</v>
      </c>
      <c r="B68" s="27">
        <v>20.742000000000001</v>
      </c>
      <c r="C68" s="27">
        <v>21.978000000000002</v>
      </c>
      <c r="D68" s="27">
        <v>22.062000000000001</v>
      </c>
      <c r="E68" s="28">
        <v>16.66</v>
      </c>
      <c r="F68" s="22">
        <v>81.441999999999993</v>
      </c>
      <c r="G68" s="27">
        <v>20.360499999999998</v>
      </c>
    </row>
    <row r="69" spans="1:7" x14ac:dyDescent="0.3">
      <c r="A69" s="21" t="s">
        <v>52</v>
      </c>
      <c r="B69" s="27">
        <v>9.5579999999999998</v>
      </c>
      <c r="C69" s="27">
        <v>9.9019999999999992</v>
      </c>
      <c r="D69" s="27">
        <v>10.382</v>
      </c>
      <c r="E69" s="28">
        <v>8.7080000000000002</v>
      </c>
      <c r="F69" s="22">
        <v>38.549999999999997</v>
      </c>
      <c r="G69" s="27">
        <v>9.6374999999999993</v>
      </c>
    </row>
    <row r="70" spans="1:7" x14ac:dyDescent="0.3">
      <c r="A70" s="21" t="s">
        <v>53</v>
      </c>
      <c r="B70" s="27">
        <v>18.7</v>
      </c>
      <c r="C70" s="27">
        <v>17.834</v>
      </c>
      <c r="D70" s="27">
        <v>17.931999999999999</v>
      </c>
      <c r="E70" s="28">
        <v>19.513999999999999</v>
      </c>
      <c r="F70" s="22">
        <v>73.97999999999999</v>
      </c>
      <c r="G70" s="27">
        <v>18.494999999999997</v>
      </c>
    </row>
    <row r="71" spans="1:7" x14ac:dyDescent="0.3">
      <c r="A71" s="21" t="s">
        <v>54</v>
      </c>
      <c r="B71" s="27">
        <v>0.45200000000000001</v>
      </c>
      <c r="C71" s="27">
        <v>0.40200000000000002</v>
      </c>
      <c r="D71" s="27">
        <v>0.438</v>
      </c>
      <c r="E71" s="28">
        <v>0.41399999999999998</v>
      </c>
      <c r="F71" s="22">
        <v>1.706</v>
      </c>
      <c r="G71" s="27">
        <v>0.42649999999999999</v>
      </c>
    </row>
    <row r="72" spans="1:7" x14ac:dyDescent="0.3">
      <c r="A72" s="21" t="s">
        <v>55</v>
      </c>
      <c r="B72" s="27">
        <v>2.34</v>
      </c>
      <c r="C72" s="27">
        <v>2.4460000000000002</v>
      </c>
      <c r="D72" s="27">
        <v>4.7060000000000004</v>
      </c>
      <c r="E72" s="28">
        <v>4.72</v>
      </c>
      <c r="F72" s="22">
        <v>14.212</v>
      </c>
      <c r="G72" s="27">
        <v>3.5529999999999999</v>
      </c>
    </row>
    <row r="73" spans="1:7" x14ac:dyDescent="0.3">
      <c r="A73" s="21" t="s">
        <v>56</v>
      </c>
      <c r="B73" s="27">
        <v>9.3019999999999996</v>
      </c>
      <c r="C73" s="27">
        <v>8.2219999999999995</v>
      </c>
      <c r="D73" s="27">
        <v>8.5280000000000005</v>
      </c>
      <c r="E73" s="28">
        <v>9.3420000000000005</v>
      </c>
      <c r="F73" s="22">
        <v>35.393999999999998</v>
      </c>
      <c r="G73" s="27">
        <v>8.8484999999999996</v>
      </c>
    </row>
    <row r="74" spans="1:7" x14ac:dyDescent="0.3">
      <c r="A74" s="21" t="s">
        <v>57</v>
      </c>
      <c r="B74" s="27">
        <v>0</v>
      </c>
      <c r="C74" s="27">
        <v>0</v>
      </c>
      <c r="D74" s="27">
        <v>0</v>
      </c>
      <c r="E74" s="28">
        <v>0</v>
      </c>
      <c r="F74" s="22">
        <v>0</v>
      </c>
      <c r="G74" s="27">
        <v>0</v>
      </c>
    </row>
    <row r="75" spans="1:7" x14ac:dyDescent="0.3">
      <c r="A75" s="21" t="s">
        <v>58</v>
      </c>
      <c r="B75" s="27">
        <v>12.07</v>
      </c>
      <c r="C75" s="27">
        <v>12.055999999999999</v>
      </c>
      <c r="D75" s="27">
        <v>12.404</v>
      </c>
      <c r="E75" s="28">
        <v>13.507999999999999</v>
      </c>
      <c r="F75" s="22">
        <v>50.037999999999997</v>
      </c>
      <c r="G75" s="27">
        <v>12.509499999999999</v>
      </c>
    </row>
    <row r="76" spans="1:7" x14ac:dyDescent="0.3">
      <c r="A76" s="21" t="s">
        <v>59</v>
      </c>
      <c r="B76" s="27">
        <v>0</v>
      </c>
      <c r="C76" s="27">
        <v>0</v>
      </c>
      <c r="D76" s="27">
        <v>0</v>
      </c>
      <c r="E76" s="28">
        <v>0</v>
      </c>
      <c r="F76" s="22">
        <v>0</v>
      </c>
      <c r="G76" s="27">
        <v>0</v>
      </c>
    </row>
    <row r="77" spans="1:7" x14ac:dyDescent="0.3">
      <c r="A77" s="21" t="s">
        <v>60</v>
      </c>
      <c r="B77" s="27">
        <v>61.488</v>
      </c>
      <c r="C77" s="27">
        <v>61.71</v>
      </c>
      <c r="D77" s="27">
        <v>62.566000000000003</v>
      </c>
      <c r="E77" s="28">
        <v>60.932000000000002</v>
      </c>
      <c r="F77" s="22">
        <v>246.69600000000003</v>
      </c>
      <c r="G77" s="27">
        <v>61.674000000000007</v>
      </c>
    </row>
    <row r="78" spans="1:7" x14ac:dyDescent="0.3">
      <c r="A78" s="21" t="s">
        <v>61</v>
      </c>
      <c r="B78" s="27">
        <v>26.728000000000002</v>
      </c>
      <c r="C78" s="27">
        <v>29.206</v>
      </c>
      <c r="D78" s="27">
        <v>29.99</v>
      </c>
      <c r="E78" s="28">
        <v>32.47</v>
      </c>
      <c r="F78" s="22">
        <v>118.39399999999999</v>
      </c>
      <c r="G78" s="27">
        <v>29.598499999999998</v>
      </c>
    </row>
    <row r="79" spans="1:7" x14ac:dyDescent="0.3">
      <c r="A79" s="21" t="s">
        <v>62</v>
      </c>
      <c r="B79" s="27">
        <v>0</v>
      </c>
      <c r="C79" s="27">
        <v>0</v>
      </c>
      <c r="D79" s="27">
        <v>0</v>
      </c>
      <c r="E79" s="28">
        <v>0</v>
      </c>
      <c r="F79" s="22">
        <v>0</v>
      </c>
      <c r="G79" s="27">
        <v>0</v>
      </c>
    </row>
    <row r="80" spans="1:7" x14ac:dyDescent="0.3">
      <c r="A80" s="21" t="s">
        <v>63</v>
      </c>
      <c r="B80" s="27">
        <v>0</v>
      </c>
      <c r="C80" s="27">
        <v>0</v>
      </c>
      <c r="D80" s="27">
        <v>0</v>
      </c>
      <c r="E80" s="28">
        <v>0</v>
      </c>
      <c r="F80" s="22">
        <v>0</v>
      </c>
      <c r="G80" s="27">
        <v>0</v>
      </c>
    </row>
    <row r="81" spans="1:7" x14ac:dyDescent="0.3">
      <c r="A81" s="21" t="s">
        <v>64</v>
      </c>
      <c r="B81" s="27">
        <v>0</v>
      </c>
      <c r="C81" s="27">
        <v>0</v>
      </c>
      <c r="D81" s="27">
        <v>0</v>
      </c>
      <c r="E81" s="28">
        <v>0</v>
      </c>
      <c r="F81" s="22">
        <v>0</v>
      </c>
      <c r="G81" s="27">
        <v>0</v>
      </c>
    </row>
    <row r="82" spans="1:7" x14ac:dyDescent="0.3">
      <c r="A82" s="21" t="s">
        <v>65</v>
      </c>
      <c r="B82" s="27">
        <v>0</v>
      </c>
      <c r="C82" s="27">
        <v>0</v>
      </c>
      <c r="D82" s="27">
        <v>0</v>
      </c>
      <c r="E82" s="28">
        <v>0</v>
      </c>
      <c r="F82" s="22">
        <v>0</v>
      </c>
      <c r="G82" s="27">
        <v>0</v>
      </c>
    </row>
    <row r="83" spans="1:7" x14ac:dyDescent="0.3">
      <c r="A83" s="21" t="s">
        <v>66</v>
      </c>
      <c r="B83" s="27">
        <v>0</v>
      </c>
      <c r="C83" s="27">
        <v>0</v>
      </c>
      <c r="D83" s="27">
        <v>0</v>
      </c>
      <c r="E83" s="28">
        <v>0</v>
      </c>
      <c r="F83" s="22">
        <v>0</v>
      </c>
      <c r="G83" s="27">
        <v>0</v>
      </c>
    </row>
    <row r="84" spans="1:7" x14ac:dyDescent="0.3">
      <c r="A84" s="21" t="s">
        <v>67</v>
      </c>
      <c r="B84" s="27">
        <v>50.088000000000001</v>
      </c>
      <c r="C84" s="27">
        <v>53.787999999999997</v>
      </c>
      <c r="D84" s="27">
        <v>59.15</v>
      </c>
      <c r="E84" s="28">
        <v>65.39</v>
      </c>
      <c r="F84" s="22">
        <v>228.416</v>
      </c>
      <c r="G84" s="27">
        <v>57.103999999999999</v>
      </c>
    </row>
    <row r="85" spans="1:7" x14ac:dyDescent="0.3">
      <c r="A85" s="21" t="s">
        <v>68</v>
      </c>
      <c r="B85" s="27">
        <v>56.61</v>
      </c>
      <c r="C85" s="27">
        <v>57.015999999999998</v>
      </c>
      <c r="D85" s="27">
        <v>57.841999999999999</v>
      </c>
      <c r="E85" s="28">
        <v>61.258000000000003</v>
      </c>
      <c r="F85" s="22">
        <v>232.72600000000003</v>
      </c>
      <c r="G85" s="27">
        <v>58.181500000000007</v>
      </c>
    </row>
    <row r="86" spans="1:7" x14ac:dyDescent="0.3">
      <c r="A86" s="21" t="s">
        <v>69</v>
      </c>
      <c r="B86" s="27">
        <v>3.198</v>
      </c>
      <c r="C86" s="27">
        <v>4.048</v>
      </c>
      <c r="D86" s="27">
        <v>5.1180000000000003</v>
      </c>
      <c r="E86" s="28">
        <v>6.6459999999999999</v>
      </c>
      <c r="F86" s="22">
        <v>19.010000000000002</v>
      </c>
      <c r="G86" s="27">
        <v>4.7525000000000004</v>
      </c>
    </row>
    <row r="87" spans="1:7" x14ac:dyDescent="0.3">
      <c r="A87" s="21" t="s">
        <v>70</v>
      </c>
      <c r="B87" s="27">
        <v>61.496000000000002</v>
      </c>
      <c r="C87" s="27">
        <v>60.323999999999998</v>
      </c>
      <c r="D87" s="27">
        <v>59.902000000000001</v>
      </c>
      <c r="E87" s="28">
        <v>62.463999999999999</v>
      </c>
      <c r="F87" s="22">
        <v>244.18599999999998</v>
      </c>
      <c r="G87" s="27">
        <v>61.046499999999995</v>
      </c>
    </row>
    <row r="88" spans="1:7" x14ac:dyDescent="0.3">
      <c r="A88" s="21" t="s">
        <v>71</v>
      </c>
      <c r="B88" s="27">
        <v>46.624000000000002</v>
      </c>
      <c r="C88" s="27">
        <v>0</v>
      </c>
      <c r="D88" s="27">
        <v>0</v>
      </c>
      <c r="E88" s="28">
        <v>0</v>
      </c>
      <c r="F88" s="22">
        <v>46.624000000000002</v>
      </c>
      <c r="G88" s="27">
        <v>11.656000000000001</v>
      </c>
    </row>
    <row r="89" spans="1:7" x14ac:dyDescent="0.3">
      <c r="A89" s="21" t="s">
        <v>72</v>
      </c>
      <c r="B89" s="27">
        <v>107.172</v>
      </c>
      <c r="C89" s="27">
        <v>113.548</v>
      </c>
      <c r="D89" s="27">
        <v>116.434</v>
      </c>
      <c r="E89" s="28">
        <v>116.896</v>
      </c>
      <c r="F89" s="22">
        <v>454.05</v>
      </c>
      <c r="G89" s="27">
        <v>113.5125</v>
      </c>
    </row>
    <row r="90" spans="1:7" x14ac:dyDescent="0.3">
      <c r="A90" s="21" t="s">
        <v>73</v>
      </c>
      <c r="B90" s="27">
        <v>36.786000000000001</v>
      </c>
      <c r="C90" s="27">
        <v>33.134</v>
      </c>
      <c r="D90" s="27">
        <v>33.293999999999997</v>
      </c>
      <c r="E90" s="28">
        <v>34.438000000000002</v>
      </c>
      <c r="F90" s="22">
        <v>137.65199999999999</v>
      </c>
      <c r="G90" s="27">
        <v>34.412999999999997</v>
      </c>
    </row>
    <row r="91" spans="1:7" x14ac:dyDescent="0.3">
      <c r="A91" s="21" t="s">
        <v>74</v>
      </c>
      <c r="B91" s="27">
        <v>64.447999999999993</v>
      </c>
      <c r="C91" s="27">
        <v>49.225999999999999</v>
      </c>
      <c r="D91" s="27">
        <v>60.655999999999999</v>
      </c>
      <c r="E91" s="28">
        <v>53.058</v>
      </c>
      <c r="F91" s="22">
        <v>227.38799999999998</v>
      </c>
      <c r="G91" s="27">
        <v>56.846999999999994</v>
      </c>
    </row>
    <row r="92" spans="1:7" x14ac:dyDescent="0.3">
      <c r="A92" s="21" t="s">
        <v>75</v>
      </c>
      <c r="B92" s="27">
        <v>28.484000000000002</v>
      </c>
      <c r="C92" s="27">
        <v>30.542000000000002</v>
      </c>
      <c r="D92" s="27">
        <v>28.76</v>
      </c>
      <c r="E92" s="28">
        <v>31.202000000000002</v>
      </c>
      <c r="F92" s="22">
        <v>118.988</v>
      </c>
      <c r="G92" s="27">
        <v>29.747</v>
      </c>
    </row>
    <row r="93" spans="1:7" x14ac:dyDescent="0.3">
      <c r="A93" s="21" t="s">
        <v>76</v>
      </c>
      <c r="B93" s="27">
        <v>0</v>
      </c>
      <c r="C93" s="27">
        <v>0</v>
      </c>
      <c r="D93" s="27">
        <v>0</v>
      </c>
      <c r="E93" s="28">
        <v>0</v>
      </c>
      <c r="F93" s="22">
        <v>0</v>
      </c>
      <c r="G93" s="27">
        <v>0</v>
      </c>
    </row>
    <row r="94" spans="1:7" x14ac:dyDescent="0.3">
      <c r="A94" s="21" t="s">
        <v>77</v>
      </c>
      <c r="B94" s="27">
        <v>13.27</v>
      </c>
      <c r="C94" s="27">
        <v>13.852</v>
      </c>
      <c r="D94" s="27">
        <v>14.036</v>
      </c>
      <c r="E94" s="28">
        <v>12.798</v>
      </c>
      <c r="F94" s="22">
        <v>53.956000000000003</v>
      </c>
      <c r="G94" s="27">
        <v>13.489000000000001</v>
      </c>
    </row>
    <row r="95" spans="1:7" x14ac:dyDescent="0.3">
      <c r="A95" s="21" t="s">
        <v>78</v>
      </c>
      <c r="B95" s="27">
        <v>12.614000000000001</v>
      </c>
      <c r="C95" s="27">
        <v>12.506</v>
      </c>
      <c r="D95" s="27">
        <v>12.762</v>
      </c>
      <c r="E95" s="28">
        <v>13.206</v>
      </c>
      <c r="F95" s="22">
        <v>51.088000000000008</v>
      </c>
      <c r="G95" s="27">
        <v>12.772000000000002</v>
      </c>
    </row>
    <row r="96" spans="1:7" x14ac:dyDescent="0.3">
      <c r="A96" s="21" t="s">
        <v>79</v>
      </c>
      <c r="B96" s="27">
        <v>36.874000000000002</v>
      </c>
      <c r="C96" s="27">
        <v>35.207999999999998</v>
      </c>
      <c r="D96" s="27">
        <v>35.128</v>
      </c>
      <c r="E96" s="28">
        <v>29.446000000000002</v>
      </c>
      <c r="F96" s="22">
        <v>136.65600000000001</v>
      </c>
      <c r="G96" s="27">
        <v>34.164000000000001</v>
      </c>
    </row>
    <row r="97" spans="1:7" x14ac:dyDescent="0.3">
      <c r="A97" s="21" t="s">
        <v>80</v>
      </c>
      <c r="B97" s="27">
        <v>140.596</v>
      </c>
      <c r="C97" s="27">
        <v>122.58799999999999</v>
      </c>
      <c r="D97" s="27">
        <v>127.358</v>
      </c>
      <c r="E97" s="28">
        <v>144.62799999999999</v>
      </c>
      <c r="F97" s="22">
        <v>535.16999999999996</v>
      </c>
      <c r="G97" s="27">
        <v>133.79249999999999</v>
      </c>
    </row>
    <row r="98" spans="1:7" x14ac:dyDescent="0.3">
      <c r="A98" s="21" t="s">
        <v>81</v>
      </c>
      <c r="B98" s="27">
        <v>6.5140000000000002</v>
      </c>
      <c r="C98" s="27">
        <v>5.8719999999999999</v>
      </c>
      <c r="D98" s="27">
        <v>5.65</v>
      </c>
      <c r="E98" s="28">
        <v>5.36</v>
      </c>
      <c r="F98" s="22">
        <v>23.396000000000001</v>
      </c>
      <c r="G98" s="27">
        <v>5.8490000000000002</v>
      </c>
    </row>
    <row r="99" spans="1:7" x14ac:dyDescent="0.3">
      <c r="A99" s="21" t="s">
        <v>82</v>
      </c>
      <c r="B99" s="27">
        <v>18.675999999999998</v>
      </c>
      <c r="C99" s="27">
        <v>17.312000000000001</v>
      </c>
      <c r="D99" s="27">
        <v>17.948</v>
      </c>
      <c r="E99" s="28">
        <v>18.207999999999998</v>
      </c>
      <c r="F99" s="22">
        <v>72.144000000000005</v>
      </c>
      <c r="G99" s="27">
        <v>18.036000000000001</v>
      </c>
    </row>
    <row r="100" spans="1:7" x14ac:dyDescent="0.3">
      <c r="A100" s="21" t="s">
        <v>83</v>
      </c>
      <c r="B100" s="27">
        <v>18.678000000000001</v>
      </c>
      <c r="C100" s="27">
        <v>19.367999999999999</v>
      </c>
      <c r="D100" s="27">
        <v>16.942</v>
      </c>
      <c r="E100" s="28">
        <v>17.693999999999999</v>
      </c>
      <c r="F100" s="22">
        <v>72.682000000000002</v>
      </c>
      <c r="G100" s="27">
        <v>18.170500000000001</v>
      </c>
    </row>
    <row r="101" spans="1:7" x14ac:dyDescent="0.3">
      <c r="A101" s="21" t="s">
        <v>84</v>
      </c>
      <c r="B101" s="27">
        <v>128.36000000000001</v>
      </c>
      <c r="C101" s="27">
        <v>129.334</v>
      </c>
      <c r="D101" s="27">
        <v>121.81</v>
      </c>
      <c r="E101" s="28">
        <v>132.49</v>
      </c>
      <c r="F101" s="22">
        <v>511.99400000000003</v>
      </c>
      <c r="G101" s="27">
        <v>127.99850000000001</v>
      </c>
    </row>
    <row r="102" spans="1:7" x14ac:dyDescent="0.3">
      <c r="A102" s="21" t="s">
        <v>85</v>
      </c>
      <c r="B102" s="27">
        <v>125.64400000000001</v>
      </c>
      <c r="C102" s="27">
        <v>115.55</v>
      </c>
      <c r="D102" s="27">
        <v>125.47199999999999</v>
      </c>
      <c r="E102" s="28">
        <v>130.91399999999999</v>
      </c>
      <c r="F102" s="22">
        <v>497.58</v>
      </c>
      <c r="G102" s="27">
        <v>124.395</v>
      </c>
    </row>
    <row r="103" spans="1:7" x14ac:dyDescent="0.3">
      <c r="A103" s="21" t="s">
        <v>86</v>
      </c>
      <c r="B103" s="27">
        <v>21.812000000000001</v>
      </c>
      <c r="C103" s="27">
        <v>22.41</v>
      </c>
      <c r="D103" s="27">
        <v>25.588000000000001</v>
      </c>
      <c r="E103" s="28">
        <v>22.591999999999999</v>
      </c>
      <c r="F103" s="22">
        <v>92.402000000000001</v>
      </c>
      <c r="G103" s="27">
        <v>23.1005</v>
      </c>
    </row>
    <row r="104" spans="1:7" x14ac:dyDescent="0.3">
      <c r="A104" s="21" t="s">
        <v>87</v>
      </c>
      <c r="B104" s="27">
        <v>0</v>
      </c>
      <c r="C104" s="27">
        <v>0</v>
      </c>
      <c r="D104" s="27">
        <v>0</v>
      </c>
      <c r="E104" s="28">
        <v>0</v>
      </c>
      <c r="F104" s="22">
        <v>0</v>
      </c>
      <c r="G104" s="27">
        <v>0</v>
      </c>
    </row>
    <row r="105" spans="1:7" x14ac:dyDescent="0.3">
      <c r="A105" s="21" t="s">
        <v>88</v>
      </c>
      <c r="B105" s="27">
        <v>43.326000000000001</v>
      </c>
      <c r="C105" s="27">
        <v>44.271999999999998</v>
      </c>
      <c r="D105" s="27">
        <v>43.5</v>
      </c>
      <c r="E105" s="28">
        <v>43.393999999999998</v>
      </c>
      <c r="F105" s="22">
        <v>174.49200000000002</v>
      </c>
      <c r="G105" s="27">
        <v>43.623000000000005</v>
      </c>
    </row>
    <row r="106" spans="1:7" x14ac:dyDescent="0.3">
      <c r="A106" s="21" t="s">
        <v>89</v>
      </c>
      <c r="B106" s="27">
        <v>19.262</v>
      </c>
      <c r="C106" s="27">
        <v>19.658000000000001</v>
      </c>
      <c r="D106" s="27">
        <v>20.07</v>
      </c>
      <c r="E106" s="28">
        <v>20.152000000000001</v>
      </c>
      <c r="F106" s="22">
        <v>79.141999999999996</v>
      </c>
      <c r="G106" s="27">
        <v>19.785499999999999</v>
      </c>
    </row>
    <row r="107" spans="1:7" x14ac:dyDescent="0.3">
      <c r="A107" s="21" t="s">
        <v>90</v>
      </c>
      <c r="B107" s="27">
        <v>25.38</v>
      </c>
      <c r="C107" s="27">
        <v>26.81</v>
      </c>
      <c r="D107" s="27">
        <v>25.655999999999999</v>
      </c>
      <c r="E107" s="28">
        <v>25.591999999999999</v>
      </c>
      <c r="F107" s="22">
        <v>103.438</v>
      </c>
      <c r="G107" s="27">
        <v>25.859500000000001</v>
      </c>
    </row>
    <row r="108" spans="1:7" x14ac:dyDescent="0.3">
      <c r="A108" s="21" t="s">
        <v>91</v>
      </c>
      <c r="B108" s="27">
        <v>17.007999999999999</v>
      </c>
      <c r="C108" s="27">
        <v>12.086</v>
      </c>
      <c r="D108" s="27">
        <v>11.086</v>
      </c>
      <c r="E108" s="28">
        <v>0</v>
      </c>
      <c r="F108" s="22">
        <v>40.18</v>
      </c>
      <c r="G108" s="27">
        <v>10.045</v>
      </c>
    </row>
    <row r="109" spans="1:7" x14ac:dyDescent="0.3">
      <c r="A109" s="21" t="s">
        <v>92</v>
      </c>
      <c r="B109" s="27">
        <v>0</v>
      </c>
      <c r="C109" s="27">
        <v>0</v>
      </c>
      <c r="D109" s="27">
        <v>0</v>
      </c>
      <c r="E109" s="28">
        <v>0</v>
      </c>
      <c r="F109" s="22">
        <v>0</v>
      </c>
      <c r="G109" s="27">
        <v>0</v>
      </c>
    </row>
    <row r="110" spans="1:7" x14ac:dyDescent="0.3">
      <c r="A110" s="21" t="s">
        <v>93</v>
      </c>
      <c r="B110" s="27">
        <v>105.86</v>
      </c>
      <c r="C110" s="27">
        <v>67.768000000000001</v>
      </c>
      <c r="D110" s="27">
        <v>85.751999999999995</v>
      </c>
      <c r="E110" s="28">
        <v>85.7</v>
      </c>
      <c r="F110" s="22">
        <v>345.08</v>
      </c>
      <c r="G110" s="27">
        <v>86.27</v>
      </c>
    </row>
    <row r="111" spans="1:7" x14ac:dyDescent="0.3">
      <c r="A111" s="21" t="s">
        <v>94</v>
      </c>
      <c r="B111" s="27">
        <v>22.802</v>
      </c>
      <c r="C111" s="27">
        <v>19.507999999999999</v>
      </c>
      <c r="D111" s="27">
        <v>17.684000000000001</v>
      </c>
      <c r="E111" s="28">
        <v>22.84</v>
      </c>
      <c r="F111" s="22">
        <v>82.834000000000003</v>
      </c>
      <c r="G111" s="27">
        <v>20.708500000000001</v>
      </c>
    </row>
    <row r="112" spans="1:7" x14ac:dyDescent="0.3">
      <c r="A112" s="21" t="s">
        <v>95</v>
      </c>
      <c r="B112" s="27">
        <v>29.135999999999999</v>
      </c>
      <c r="C112" s="27">
        <v>28.826000000000001</v>
      </c>
      <c r="D112" s="27">
        <v>27.178000000000001</v>
      </c>
      <c r="E112" s="28">
        <v>33.917999999999999</v>
      </c>
      <c r="F112" s="22">
        <v>119.05799999999999</v>
      </c>
      <c r="G112" s="27">
        <v>29.764499999999998</v>
      </c>
    </row>
    <row r="113" spans="1:7" x14ac:dyDescent="0.3">
      <c r="A113" s="21" t="s">
        <v>96</v>
      </c>
      <c r="B113" s="27">
        <v>33.57</v>
      </c>
      <c r="C113" s="27">
        <v>39.892000000000003</v>
      </c>
      <c r="D113" s="27">
        <v>43.276000000000003</v>
      </c>
      <c r="E113" s="28">
        <v>38.432000000000002</v>
      </c>
      <c r="F113" s="22">
        <v>155.17000000000002</v>
      </c>
      <c r="G113" s="27">
        <v>38.792500000000004</v>
      </c>
    </row>
    <row r="114" spans="1:7" x14ac:dyDescent="0.3">
      <c r="A114" s="21" t="s">
        <v>97</v>
      </c>
      <c r="B114" s="27">
        <v>32.393999999999998</v>
      </c>
      <c r="C114" s="27">
        <v>36.991999999999997</v>
      </c>
      <c r="D114" s="27">
        <v>35.914000000000001</v>
      </c>
      <c r="E114" s="28">
        <v>33.847999999999999</v>
      </c>
      <c r="F114" s="22">
        <v>139.148</v>
      </c>
      <c r="G114" s="27">
        <v>34.786999999999999</v>
      </c>
    </row>
    <row r="115" spans="1:7" x14ac:dyDescent="0.3">
      <c r="A115" s="21" t="s">
        <v>98</v>
      </c>
      <c r="B115" s="27">
        <v>28.286000000000001</v>
      </c>
      <c r="C115" s="27">
        <v>28.384</v>
      </c>
      <c r="D115" s="27">
        <v>28.236000000000001</v>
      </c>
      <c r="E115" s="28">
        <v>27.538</v>
      </c>
      <c r="F115" s="22">
        <v>112.444</v>
      </c>
      <c r="G115" s="27">
        <v>28.111000000000001</v>
      </c>
    </row>
    <row r="116" spans="1:7" x14ac:dyDescent="0.3">
      <c r="A116" s="21" t="s">
        <v>99</v>
      </c>
      <c r="B116" s="27">
        <v>8.8659999999999997</v>
      </c>
      <c r="C116" s="27">
        <v>9.2040000000000006</v>
      </c>
      <c r="D116" s="27">
        <v>8.4120000000000008</v>
      </c>
      <c r="E116" s="28">
        <v>9.4540000000000006</v>
      </c>
      <c r="F116" s="22">
        <v>35.936</v>
      </c>
      <c r="G116" s="27">
        <v>8.984</v>
      </c>
    </row>
    <row r="117" spans="1:7" x14ac:dyDescent="0.3">
      <c r="A117" s="21" t="s">
        <v>100</v>
      </c>
      <c r="B117" s="27">
        <v>0</v>
      </c>
      <c r="C117" s="27">
        <v>0</v>
      </c>
      <c r="D117" s="27">
        <v>0</v>
      </c>
      <c r="E117" s="28">
        <v>0</v>
      </c>
      <c r="F117" s="22">
        <v>0</v>
      </c>
      <c r="G117" s="27">
        <v>0</v>
      </c>
    </row>
    <row r="118" spans="1:7" x14ac:dyDescent="0.3">
      <c r="A118" s="21" t="s">
        <v>101</v>
      </c>
      <c r="B118" s="27">
        <v>0</v>
      </c>
      <c r="C118" s="27">
        <v>0</v>
      </c>
      <c r="D118" s="27">
        <v>0</v>
      </c>
      <c r="E118" s="28">
        <v>0</v>
      </c>
      <c r="F118" s="22">
        <v>0</v>
      </c>
      <c r="G118" s="27">
        <v>0</v>
      </c>
    </row>
    <row r="119" spans="1:7" x14ac:dyDescent="0.3">
      <c r="A119" s="21" t="s">
        <v>102</v>
      </c>
      <c r="B119" s="27">
        <v>1.1679999999999999</v>
      </c>
      <c r="C119" s="27">
        <v>1.004</v>
      </c>
      <c r="D119" s="27">
        <v>0.36199999999999999</v>
      </c>
      <c r="E119" s="28">
        <v>0.67400000000000004</v>
      </c>
      <c r="F119" s="22">
        <v>3.2079999999999997</v>
      </c>
      <c r="G119" s="27">
        <v>0.80199999999999994</v>
      </c>
    </row>
    <row r="120" spans="1:7" x14ac:dyDescent="0.3">
      <c r="A120" s="21" t="s">
        <v>103</v>
      </c>
      <c r="B120" s="27">
        <v>4.8360000000000003</v>
      </c>
      <c r="C120" s="27">
        <v>14.452</v>
      </c>
      <c r="D120" s="27">
        <v>5.1619999999999999</v>
      </c>
      <c r="E120" s="28">
        <v>5.22</v>
      </c>
      <c r="F120" s="22">
        <v>29.669999999999998</v>
      </c>
      <c r="G120" s="27">
        <v>7.4174999999999995</v>
      </c>
    </row>
    <row r="121" spans="1:7" x14ac:dyDescent="0.3">
      <c r="A121" s="21" t="s">
        <v>104</v>
      </c>
      <c r="B121" s="27">
        <v>0</v>
      </c>
      <c r="C121" s="27">
        <v>0</v>
      </c>
      <c r="D121" s="27">
        <v>0</v>
      </c>
      <c r="E121" s="28">
        <v>0</v>
      </c>
      <c r="F121" s="22">
        <v>0</v>
      </c>
      <c r="G121" s="27">
        <v>0</v>
      </c>
    </row>
    <row r="122" spans="1:7" x14ac:dyDescent="0.3">
      <c r="A122" s="21" t="s">
        <v>105</v>
      </c>
      <c r="B122" s="27">
        <v>83.085999999999999</v>
      </c>
      <c r="C122" s="27">
        <v>82.772000000000006</v>
      </c>
      <c r="D122" s="27">
        <v>85.981999999999999</v>
      </c>
      <c r="E122" s="28">
        <v>88.347999999999999</v>
      </c>
      <c r="F122" s="22">
        <v>340.18799999999999</v>
      </c>
      <c r="G122" s="27">
        <v>85.046999999999997</v>
      </c>
    </row>
    <row r="123" spans="1:7" x14ac:dyDescent="0.3">
      <c r="A123" s="21" t="s">
        <v>106</v>
      </c>
      <c r="B123" s="27">
        <v>5.82</v>
      </c>
      <c r="C123" s="27">
        <v>6.4279999999999999</v>
      </c>
      <c r="D123" s="27">
        <v>5.55</v>
      </c>
      <c r="E123" s="28">
        <v>5.0780000000000003</v>
      </c>
      <c r="F123" s="22">
        <v>22.876000000000001</v>
      </c>
      <c r="G123" s="27">
        <v>5.7190000000000003</v>
      </c>
    </row>
    <row r="124" spans="1:7" x14ac:dyDescent="0.3">
      <c r="A124" s="21" t="s">
        <v>107</v>
      </c>
      <c r="B124" s="27">
        <v>96.7</v>
      </c>
      <c r="C124" s="27">
        <v>56.488</v>
      </c>
      <c r="D124" s="27">
        <v>85.075999999999993</v>
      </c>
      <c r="E124" s="28">
        <v>81.602000000000004</v>
      </c>
      <c r="F124" s="22">
        <v>319.86599999999999</v>
      </c>
      <c r="G124" s="27">
        <v>79.966499999999996</v>
      </c>
    </row>
    <row r="125" spans="1:7" x14ac:dyDescent="0.3">
      <c r="A125" s="21" t="s">
        <v>108</v>
      </c>
      <c r="B125" s="27">
        <v>5.8179999999999996</v>
      </c>
      <c r="C125" s="27">
        <v>8.86</v>
      </c>
      <c r="D125" s="27">
        <v>8.19</v>
      </c>
      <c r="E125" s="28">
        <v>6.2</v>
      </c>
      <c r="F125" s="22">
        <v>29.067999999999998</v>
      </c>
      <c r="G125" s="27">
        <v>7.2669999999999995</v>
      </c>
    </row>
    <row r="126" spans="1:7" x14ac:dyDescent="0.3">
      <c r="A126" s="21" t="s">
        <v>109</v>
      </c>
      <c r="B126" s="27">
        <v>64.025999999999996</v>
      </c>
      <c r="C126" s="27">
        <v>60.567999999999998</v>
      </c>
      <c r="D126" s="27">
        <v>61.142000000000003</v>
      </c>
      <c r="E126" s="28">
        <v>61.094000000000001</v>
      </c>
      <c r="F126" s="22">
        <v>246.82999999999998</v>
      </c>
      <c r="G126" s="27">
        <v>61.707499999999996</v>
      </c>
    </row>
    <row r="127" spans="1:7" x14ac:dyDescent="0.3">
      <c r="A127" s="21" t="s">
        <v>110</v>
      </c>
      <c r="B127" s="27">
        <v>36.658000000000001</v>
      </c>
      <c r="C127" s="27">
        <v>43.356000000000002</v>
      </c>
      <c r="D127" s="27">
        <v>40.700000000000003</v>
      </c>
      <c r="E127" s="28">
        <v>38.003999999999998</v>
      </c>
      <c r="F127" s="22">
        <v>158.71800000000002</v>
      </c>
      <c r="G127" s="27">
        <v>39.679500000000004</v>
      </c>
    </row>
    <row r="128" spans="1:7" x14ac:dyDescent="0.3">
      <c r="A128" s="21" t="s">
        <v>111</v>
      </c>
      <c r="B128" s="27">
        <v>73.918000000000006</v>
      </c>
      <c r="C128" s="27">
        <v>77.572000000000003</v>
      </c>
      <c r="D128" s="27">
        <v>75.061999999999998</v>
      </c>
      <c r="E128" s="28">
        <v>76.004000000000005</v>
      </c>
      <c r="F128" s="22">
        <v>302.55600000000004</v>
      </c>
      <c r="G128" s="27">
        <v>75.63900000000001</v>
      </c>
    </row>
    <row r="129" spans="1:7" x14ac:dyDescent="0.3">
      <c r="A129" s="21" t="s">
        <v>112</v>
      </c>
      <c r="B129" s="27">
        <v>402.48200000000003</v>
      </c>
      <c r="C129" s="27">
        <v>383.38400000000001</v>
      </c>
      <c r="D129" s="27">
        <v>435.00200000000001</v>
      </c>
      <c r="E129" s="28">
        <v>473.53800000000001</v>
      </c>
      <c r="F129" s="22">
        <v>1694.4059999999999</v>
      </c>
      <c r="G129" s="27">
        <v>423.60149999999999</v>
      </c>
    </row>
    <row r="130" spans="1:7" x14ac:dyDescent="0.3">
      <c r="A130" s="21" t="s">
        <v>113</v>
      </c>
      <c r="B130" s="27">
        <v>0</v>
      </c>
      <c r="C130" s="27">
        <v>0</v>
      </c>
      <c r="D130" s="27">
        <v>0</v>
      </c>
      <c r="E130" s="28">
        <v>0</v>
      </c>
      <c r="F130" s="22">
        <v>0</v>
      </c>
      <c r="G130" s="27">
        <v>0</v>
      </c>
    </row>
    <row r="131" spans="1:7" x14ac:dyDescent="0.3">
      <c r="A131" s="21" t="s">
        <v>114</v>
      </c>
      <c r="B131" s="27">
        <v>29.48</v>
      </c>
      <c r="C131" s="27">
        <v>28.271999999999998</v>
      </c>
      <c r="D131" s="27">
        <v>27.962</v>
      </c>
      <c r="E131" s="28">
        <v>28.827999999999999</v>
      </c>
      <c r="F131" s="22">
        <v>114.542</v>
      </c>
      <c r="G131" s="27">
        <v>28.6355</v>
      </c>
    </row>
    <row r="132" spans="1:7" x14ac:dyDescent="0.3">
      <c r="A132" s="21" t="s">
        <v>115</v>
      </c>
      <c r="B132" s="27">
        <v>18.68</v>
      </c>
      <c r="C132" s="27">
        <v>19.292000000000002</v>
      </c>
      <c r="D132" s="27">
        <v>18.734000000000002</v>
      </c>
      <c r="E132" s="28">
        <v>19.262</v>
      </c>
      <c r="F132" s="22">
        <v>75.968000000000004</v>
      </c>
      <c r="G132" s="27">
        <v>18.992000000000001</v>
      </c>
    </row>
    <row r="133" spans="1:7" x14ac:dyDescent="0.3">
      <c r="A133" s="21" t="s">
        <v>116</v>
      </c>
      <c r="B133" s="27">
        <v>36.357999999999997</v>
      </c>
      <c r="C133" s="27">
        <v>35.241999999999997</v>
      </c>
      <c r="D133" s="27">
        <v>30.756</v>
      </c>
      <c r="E133" s="28">
        <v>31.344000000000001</v>
      </c>
      <c r="F133" s="22">
        <v>133.69999999999999</v>
      </c>
      <c r="G133" s="27">
        <v>33.424999999999997</v>
      </c>
    </row>
    <row r="134" spans="1:7" x14ac:dyDescent="0.3">
      <c r="A134" s="21" t="s">
        <v>117</v>
      </c>
      <c r="B134" s="27">
        <v>78.123999999999995</v>
      </c>
      <c r="C134" s="27">
        <v>75.400000000000006</v>
      </c>
      <c r="D134" s="27">
        <v>76.736000000000004</v>
      </c>
      <c r="E134" s="28">
        <v>71.83</v>
      </c>
      <c r="F134" s="22">
        <v>302.08999999999997</v>
      </c>
      <c r="G134" s="27">
        <v>75.522499999999994</v>
      </c>
    </row>
    <row r="135" spans="1:7" x14ac:dyDescent="0.3">
      <c r="A135" s="21" t="s">
        <v>118</v>
      </c>
      <c r="B135" s="27">
        <v>4.798</v>
      </c>
      <c r="C135" s="27">
        <v>4.984</v>
      </c>
      <c r="D135" s="27">
        <v>5.4059999999999997</v>
      </c>
      <c r="E135" s="28">
        <v>5.2779999999999996</v>
      </c>
      <c r="F135" s="22">
        <v>20.465999999999998</v>
      </c>
      <c r="G135" s="27">
        <v>5.1164999999999994</v>
      </c>
    </row>
    <row r="136" spans="1:7" x14ac:dyDescent="0.3">
      <c r="A136" s="21" t="s">
        <v>119</v>
      </c>
      <c r="B136" s="27">
        <v>12.326000000000001</v>
      </c>
      <c r="C136" s="27">
        <v>7.79</v>
      </c>
      <c r="D136" s="27">
        <v>7.056</v>
      </c>
      <c r="E136" s="28">
        <v>6.9059999999999997</v>
      </c>
      <c r="F136" s="22">
        <v>34.078000000000003</v>
      </c>
      <c r="G136" s="27">
        <v>8.5195000000000007</v>
      </c>
    </row>
    <row r="137" spans="1:7" x14ac:dyDescent="0.3">
      <c r="A137" s="21" t="s">
        <v>120</v>
      </c>
      <c r="B137" s="27">
        <v>7.6260000000000003</v>
      </c>
      <c r="C137" s="27">
        <v>10.414</v>
      </c>
      <c r="D137" s="27">
        <v>7.3639999999999999</v>
      </c>
      <c r="E137" s="28">
        <v>7.04</v>
      </c>
      <c r="F137" s="22">
        <v>32.444000000000003</v>
      </c>
      <c r="G137" s="27">
        <v>8.1110000000000007</v>
      </c>
    </row>
    <row r="138" spans="1:7" x14ac:dyDescent="0.3">
      <c r="A138" s="21" t="s">
        <v>121</v>
      </c>
      <c r="B138" s="27">
        <v>59.981999999999999</v>
      </c>
      <c r="C138" s="27">
        <v>0</v>
      </c>
      <c r="D138" s="27">
        <v>0</v>
      </c>
      <c r="E138" s="28">
        <v>0</v>
      </c>
      <c r="F138" s="22">
        <v>59.981999999999999</v>
      </c>
      <c r="G138" s="27">
        <v>14.9955</v>
      </c>
    </row>
    <row r="139" spans="1:7" x14ac:dyDescent="0.3">
      <c r="A139" s="21" t="s">
        <v>122</v>
      </c>
      <c r="B139" s="27">
        <v>0</v>
      </c>
      <c r="C139" s="27">
        <v>0</v>
      </c>
      <c r="D139" s="27">
        <v>0</v>
      </c>
      <c r="E139" s="28">
        <v>0</v>
      </c>
      <c r="F139" s="22">
        <v>0</v>
      </c>
      <c r="G139" s="27">
        <v>0</v>
      </c>
    </row>
    <row r="140" spans="1:7" x14ac:dyDescent="0.3">
      <c r="A140" s="21" t="s">
        <v>123</v>
      </c>
      <c r="B140" s="27">
        <v>2.9380000000000002</v>
      </c>
      <c r="C140" s="27">
        <v>2.8580000000000001</v>
      </c>
      <c r="D140" s="27">
        <v>2.91</v>
      </c>
      <c r="E140" s="28">
        <v>3.044</v>
      </c>
      <c r="F140" s="22">
        <v>11.75</v>
      </c>
      <c r="G140" s="27">
        <v>2.9375</v>
      </c>
    </row>
    <row r="141" spans="1:7" x14ac:dyDescent="0.3">
      <c r="A141" s="21" t="s">
        <v>124</v>
      </c>
      <c r="B141" s="27">
        <v>46.948</v>
      </c>
      <c r="C141" s="27">
        <v>46.411999999999999</v>
      </c>
      <c r="D141" s="27">
        <v>46.106000000000002</v>
      </c>
      <c r="E141" s="28">
        <v>44.97</v>
      </c>
      <c r="F141" s="22">
        <v>184.43600000000001</v>
      </c>
      <c r="G141" s="27">
        <v>46.109000000000002</v>
      </c>
    </row>
    <row r="142" spans="1:7" x14ac:dyDescent="0.3">
      <c r="A142" s="21" t="s">
        <v>125</v>
      </c>
      <c r="B142" s="27">
        <v>48.87</v>
      </c>
      <c r="C142" s="27">
        <v>17.878</v>
      </c>
      <c r="D142" s="27">
        <v>18.334</v>
      </c>
      <c r="E142" s="28">
        <v>17.827999999999999</v>
      </c>
      <c r="F142" s="22">
        <v>102.91</v>
      </c>
      <c r="G142" s="27">
        <v>25.727499999999999</v>
      </c>
    </row>
    <row r="143" spans="1:7" x14ac:dyDescent="0.3">
      <c r="A143" s="21" t="s">
        <v>126</v>
      </c>
      <c r="B143" s="27">
        <v>23.594000000000001</v>
      </c>
      <c r="C143" s="27">
        <v>18.782</v>
      </c>
      <c r="D143" s="27">
        <v>20.7</v>
      </c>
      <c r="E143" s="28">
        <v>18.876000000000001</v>
      </c>
      <c r="F143" s="22">
        <v>81.952000000000012</v>
      </c>
      <c r="G143" s="27">
        <v>20.488000000000003</v>
      </c>
    </row>
    <row r="144" spans="1:7" x14ac:dyDescent="0.3">
      <c r="A144" s="21" t="s">
        <v>127</v>
      </c>
      <c r="B144" s="27">
        <v>17.54</v>
      </c>
      <c r="C144" s="27">
        <v>18.134</v>
      </c>
      <c r="D144" s="27">
        <v>19.152000000000001</v>
      </c>
      <c r="E144" s="28">
        <v>18.858000000000001</v>
      </c>
      <c r="F144" s="22">
        <v>73.683999999999997</v>
      </c>
      <c r="G144" s="27">
        <v>18.420999999999999</v>
      </c>
    </row>
    <row r="145" spans="1:7" x14ac:dyDescent="0.3">
      <c r="A145" s="21" t="s">
        <v>128</v>
      </c>
      <c r="B145" s="27">
        <v>0</v>
      </c>
      <c r="C145" s="27">
        <v>0</v>
      </c>
      <c r="D145" s="27">
        <v>0</v>
      </c>
      <c r="E145" s="28">
        <v>0</v>
      </c>
      <c r="F145" s="22">
        <v>0</v>
      </c>
      <c r="G145" s="27">
        <v>0</v>
      </c>
    </row>
    <row r="146" spans="1:7" x14ac:dyDescent="0.3">
      <c r="A146" s="21" t="s">
        <v>129</v>
      </c>
      <c r="B146" s="27">
        <v>20.084</v>
      </c>
      <c r="C146" s="27">
        <v>21.756</v>
      </c>
      <c r="D146" s="27">
        <v>20.826000000000001</v>
      </c>
      <c r="E146" s="28">
        <v>27.268000000000001</v>
      </c>
      <c r="F146" s="22">
        <v>89.933999999999997</v>
      </c>
      <c r="G146" s="27">
        <v>22.483499999999999</v>
      </c>
    </row>
    <row r="147" spans="1:7" x14ac:dyDescent="0.3">
      <c r="A147" s="21" t="s">
        <v>130</v>
      </c>
      <c r="B147" s="27">
        <v>69.504000000000005</v>
      </c>
      <c r="C147" s="27">
        <v>69.506</v>
      </c>
      <c r="D147" s="27">
        <v>68.712000000000003</v>
      </c>
      <c r="E147" s="28">
        <v>70.866</v>
      </c>
      <c r="F147" s="22">
        <v>278.58799999999997</v>
      </c>
      <c r="G147" s="27">
        <v>69.646999999999991</v>
      </c>
    </row>
    <row r="148" spans="1:7" x14ac:dyDescent="0.3">
      <c r="A148" s="21" t="s">
        <v>131</v>
      </c>
      <c r="B148" s="27">
        <v>3.8820000000000001</v>
      </c>
      <c r="C148" s="27">
        <v>2.6539999999999999</v>
      </c>
      <c r="D148" s="27">
        <v>0.108</v>
      </c>
      <c r="E148" s="28">
        <v>4.5679999999999996</v>
      </c>
      <c r="F148" s="22">
        <v>11.212</v>
      </c>
      <c r="G148" s="27">
        <v>2.8029999999999999</v>
      </c>
    </row>
    <row r="149" spans="1:7" x14ac:dyDescent="0.3">
      <c r="A149" s="21" t="s">
        <v>132</v>
      </c>
      <c r="B149" s="27">
        <v>0</v>
      </c>
      <c r="C149" s="27">
        <v>0</v>
      </c>
      <c r="D149" s="27">
        <v>0</v>
      </c>
      <c r="E149" s="28">
        <v>0</v>
      </c>
      <c r="F149" s="22">
        <v>0</v>
      </c>
      <c r="G149" s="27">
        <v>0</v>
      </c>
    </row>
    <row r="150" spans="1:7" x14ac:dyDescent="0.3">
      <c r="A150" s="21" t="s">
        <v>133</v>
      </c>
      <c r="B150" s="27">
        <v>42.201999999999998</v>
      </c>
      <c r="C150" s="27">
        <v>46.667999999999999</v>
      </c>
      <c r="D150" s="27">
        <v>42.652000000000001</v>
      </c>
      <c r="E150" s="28">
        <v>45.106000000000002</v>
      </c>
      <c r="F150" s="22">
        <v>176.62799999999999</v>
      </c>
      <c r="G150" s="27">
        <v>44.156999999999996</v>
      </c>
    </row>
    <row r="151" spans="1:7" x14ac:dyDescent="0.3">
      <c r="A151" s="21" t="s">
        <v>134</v>
      </c>
      <c r="B151" s="27">
        <v>0</v>
      </c>
      <c r="C151" s="27">
        <v>0</v>
      </c>
      <c r="D151" s="27">
        <v>0</v>
      </c>
      <c r="E151" s="28">
        <v>0</v>
      </c>
      <c r="F151" s="22">
        <v>0</v>
      </c>
      <c r="G151" s="27">
        <v>0</v>
      </c>
    </row>
    <row r="152" spans="1:7" x14ac:dyDescent="0.3">
      <c r="A152" s="21" t="s">
        <v>135</v>
      </c>
      <c r="B152" s="27">
        <v>3.2360000000000002</v>
      </c>
      <c r="C152" s="27">
        <v>2.7480000000000002</v>
      </c>
      <c r="D152" s="27">
        <v>4.6980000000000004</v>
      </c>
      <c r="E152" s="28">
        <v>2.548</v>
      </c>
      <c r="F152" s="22">
        <v>13.23</v>
      </c>
      <c r="G152" s="27">
        <v>3.3075000000000001</v>
      </c>
    </row>
    <row r="153" spans="1:7" x14ac:dyDescent="0.3">
      <c r="A153" s="21" t="s">
        <v>136</v>
      </c>
      <c r="B153" s="27">
        <v>34.308</v>
      </c>
      <c r="C153" s="27">
        <v>31.058</v>
      </c>
      <c r="D153" s="27">
        <v>31.498000000000001</v>
      </c>
      <c r="E153" s="28">
        <v>31.556000000000001</v>
      </c>
      <c r="F153" s="22">
        <v>128.42000000000002</v>
      </c>
      <c r="G153" s="27">
        <v>32.105000000000004</v>
      </c>
    </row>
    <row r="154" spans="1:7" x14ac:dyDescent="0.3">
      <c r="A154" s="21" t="s">
        <v>137</v>
      </c>
      <c r="B154" s="27">
        <v>7.7</v>
      </c>
      <c r="C154" s="27">
        <v>8.1199999999999992</v>
      </c>
      <c r="D154" s="27">
        <v>10.028</v>
      </c>
      <c r="E154" s="28">
        <v>14.214</v>
      </c>
      <c r="F154" s="22">
        <v>40.061999999999998</v>
      </c>
      <c r="G154" s="27">
        <v>10.015499999999999</v>
      </c>
    </row>
    <row r="155" spans="1:7" x14ac:dyDescent="0.3">
      <c r="A155" s="21" t="s">
        <v>138</v>
      </c>
      <c r="B155" s="27">
        <v>6.0979999999999999</v>
      </c>
      <c r="C155" s="27">
        <v>7.32</v>
      </c>
      <c r="D155" s="27">
        <v>8.24</v>
      </c>
      <c r="E155" s="28">
        <v>10.103999999999999</v>
      </c>
      <c r="F155" s="22">
        <v>31.762</v>
      </c>
      <c r="G155" s="27">
        <v>7.9405000000000001</v>
      </c>
    </row>
    <row r="156" spans="1:7" x14ac:dyDescent="0.3">
      <c r="A156" s="21" t="s">
        <v>139</v>
      </c>
      <c r="B156" s="27">
        <v>57.84</v>
      </c>
      <c r="C156" s="27">
        <v>57.26</v>
      </c>
      <c r="D156" s="27">
        <v>61.024000000000001</v>
      </c>
      <c r="E156" s="28">
        <v>50.72</v>
      </c>
      <c r="F156" s="22">
        <v>226.84399999999999</v>
      </c>
      <c r="G156" s="27">
        <v>56.710999999999999</v>
      </c>
    </row>
    <row r="157" spans="1:7" x14ac:dyDescent="0.3">
      <c r="A157" s="21" t="s">
        <v>140</v>
      </c>
      <c r="B157" s="27">
        <v>0</v>
      </c>
      <c r="C157" s="27">
        <v>0</v>
      </c>
      <c r="D157" s="27">
        <v>0</v>
      </c>
      <c r="E157" s="28">
        <v>0</v>
      </c>
      <c r="F157" s="22">
        <v>0</v>
      </c>
      <c r="G157" s="27">
        <v>0</v>
      </c>
    </row>
    <row r="158" spans="1:7" x14ac:dyDescent="0.3">
      <c r="A158" s="21" t="s">
        <v>141</v>
      </c>
      <c r="B158" s="27">
        <v>12.412000000000001</v>
      </c>
      <c r="C158" s="27">
        <v>8.5999999999999993E-2</v>
      </c>
      <c r="D158" s="27">
        <v>15.994</v>
      </c>
      <c r="E158" s="28">
        <v>15.994</v>
      </c>
      <c r="F158" s="22">
        <v>44.486000000000004</v>
      </c>
      <c r="G158" s="27">
        <v>11.121500000000001</v>
      </c>
    </row>
    <row r="159" spans="1:7" x14ac:dyDescent="0.3">
      <c r="A159" s="21" t="s">
        <v>142</v>
      </c>
      <c r="B159" s="27">
        <v>1.08</v>
      </c>
      <c r="C159" s="27">
        <v>1.038</v>
      </c>
      <c r="D159" s="27">
        <v>0.30599999999999999</v>
      </c>
      <c r="E159" s="28">
        <v>0.39800000000000002</v>
      </c>
      <c r="F159" s="22">
        <v>2.8220000000000005</v>
      </c>
      <c r="G159" s="27">
        <v>0.70550000000000013</v>
      </c>
    </row>
    <row r="160" spans="1:7" x14ac:dyDescent="0.3">
      <c r="A160" s="21" t="s">
        <v>143</v>
      </c>
      <c r="B160" s="27">
        <v>2.7080000000000002</v>
      </c>
      <c r="C160" s="27">
        <v>2.706</v>
      </c>
      <c r="D160" s="27">
        <v>2.754</v>
      </c>
      <c r="E160" s="28">
        <v>2.8279999999999998</v>
      </c>
      <c r="F160" s="22">
        <v>10.995999999999999</v>
      </c>
      <c r="G160" s="27">
        <v>2.7489999999999997</v>
      </c>
    </row>
    <row r="161" spans="1:7" x14ac:dyDescent="0.3">
      <c r="A161" s="21" t="s">
        <v>144</v>
      </c>
      <c r="B161" s="27">
        <v>0</v>
      </c>
      <c r="C161" s="27">
        <v>0</v>
      </c>
      <c r="D161" s="27">
        <v>0</v>
      </c>
      <c r="E161" s="28">
        <v>0</v>
      </c>
      <c r="F161" s="22">
        <v>0</v>
      </c>
      <c r="G161" s="27">
        <v>0</v>
      </c>
    </row>
    <row r="162" spans="1:7" x14ac:dyDescent="0.3">
      <c r="A162" s="21" t="s">
        <v>145</v>
      </c>
      <c r="B162" s="27">
        <v>4.0000000000000001E-3</v>
      </c>
      <c r="C162" s="27">
        <v>3.4660000000000002</v>
      </c>
      <c r="D162" s="27">
        <v>4.0339999999999998</v>
      </c>
      <c r="E162" s="28">
        <v>4.2140000000000004</v>
      </c>
      <c r="F162" s="22">
        <v>11.718</v>
      </c>
      <c r="G162" s="27">
        <v>2.9295</v>
      </c>
    </row>
    <row r="163" spans="1:7" x14ac:dyDescent="0.3">
      <c r="A163" s="21" t="s">
        <v>146</v>
      </c>
      <c r="B163" s="27">
        <v>10.603999999999999</v>
      </c>
      <c r="C163" s="27">
        <v>14.818</v>
      </c>
      <c r="D163" s="27">
        <v>14.754</v>
      </c>
      <c r="E163" s="28">
        <v>14.827999999999999</v>
      </c>
      <c r="F163" s="22">
        <v>55.003999999999991</v>
      </c>
      <c r="G163" s="27">
        <v>13.750999999999998</v>
      </c>
    </row>
    <row r="164" spans="1:7" x14ac:dyDescent="0.3">
      <c r="A164" s="21" t="s">
        <v>147</v>
      </c>
      <c r="B164" s="27">
        <v>38.281999999999996</v>
      </c>
      <c r="C164" s="27">
        <v>47.53</v>
      </c>
      <c r="D164" s="27">
        <v>48.347999999999999</v>
      </c>
      <c r="E164" s="28">
        <v>42.48</v>
      </c>
      <c r="F164" s="22">
        <v>176.64</v>
      </c>
      <c r="G164" s="27">
        <v>44.16</v>
      </c>
    </row>
    <row r="165" spans="1:7" x14ac:dyDescent="0.3">
      <c r="A165" s="21" t="s">
        <v>148</v>
      </c>
      <c r="B165" s="27">
        <v>0.82799999999999996</v>
      </c>
      <c r="C165" s="27">
        <v>0.68</v>
      </c>
      <c r="D165" s="27">
        <v>0.60199999999999998</v>
      </c>
      <c r="E165" s="28">
        <v>0.58799999999999997</v>
      </c>
      <c r="F165" s="22">
        <v>2.698</v>
      </c>
      <c r="G165" s="27">
        <v>0.67449999999999999</v>
      </c>
    </row>
    <row r="166" spans="1:7" x14ac:dyDescent="0.3">
      <c r="A166" s="21" t="s">
        <v>149</v>
      </c>
      <c r="B166" s="27">
        <v>26.952000000000002</v>
      </c>
      <c r="C166" s="27">
        <v>26.574000000000002</v>
      </c>
      <c r="D166" s="27">
        <v>26.332000000000001</v>
      </c>
      <c r="E166" s="28">
        <v>25.968</v>
      </c>
      <c r="F166" s="22">
        <v>105.82600000000001</v>
      </c>
      <c r="G166" s="27">
        <v>26.456500000000002</v>
      </c>
    </row>
    <row r="167" spans="1:7" x14ac:dyDescent="0.3">
      <c r="A167" s="21" t="s">
        <v>150</v>
      </c>
      <c r="B167" s="27">
        <v>35.46</v>
      </c>
      <c r="C167" s="27">
        <v>34.607999999999997</v>
      </c>
      <c r="D167" s="27">
        <v>37.738</v>
      </c>
      <c r="E167" s="28">
        <v>35.616</v>
      </c>
      <c r="F167" s="22">
        <v>143.422</v>
      </c>
      <c r="G167" s="27">
        <v>35.855499999999999</v>
      </c>
    </row>
    <row r="168" spans="1:7" x14ac:dyDescent="0.3">
      <c r="A168" s="21" t="s">
        <v>151</v>
      </c>
      <c r="B168" s="27">
        <v>18.553999999999998</v>
      </c>
      <c r="C168" s="27">
        <v>0</v>
      </c>
      <c r="D168" s="27">
        <v>0</v>
      </c>
      <c r="E168" s="28">
        <v>0</v>
      </c>
      <c r="F168" s="22">
        <v>18.553999999999998</v>
      </c>
      <c r="G168" s="27">
        <v>4.6384999999999996</v>
      </c>
    </row>
    <row r="169" spans="1:7" x14ac:dyDescent="0.3">
      <c r="A169" s="21" t="s">
        <v>152</v>
      </c>
      <c r="B169" s="27">
        <v>19.062000000000001</v>
      </c>
      <c r="C169" s="27">
        <v>0</v>
      </c>
      <c r="D169" s="27">
        <v>0</v>
      </c>
      <c r="E169" s="28">
        <v>0</v>
      </c>
      <c r="F169" s="22">
        <v>19.062000000000001</v>
      </c>
      <c r="G169" s="27">
        <v>4.7655000000000003</v>
      </c>
    </row>
    <row r="170" spans="1:7" x14ac:dyDescent="0.3">
      <c r="A170" s="21" t="s">
        <v>153</v>
      </c>
      <c r="B170" s="27">
        <v>0</v>
      </c>
      <c r="C170" s="27">
        <v>0</v>
      </c>
      <c r="D170" s="27">
        <v>0</v>
      </c>
      <c r="E170" s="28">
        <v>0</v>
      </c>
      <c r="F170" s="22">
        <v>0</v>
      </c>
      <c r="G170" s="27">
        <v>0</v>
      </c>
    </row>
    <row r="171" spans="1:7" x14ac:dyDescent="0.3">
      <c r="A171" s="21" t="s">
        <v>154</v>
      </c>
      <c r="B171" s="27">
        <v>97.897999999999996</v>
      </c>
      <c r="C171" s="27">
        <v>101.83</v>
      </c>
      <c r="D171" s="27">
        <v>97.347999999999999</v>
      </c>
      <c r="E171" s="28">
        <v>110.05</v>
      </c>
      <c r="F171" s="22">
        <v>407.12600000000003</v>
      </c>
      <c r="G171" s="27">
        <v>101.78150000000001</v>
      </c>
    </row>
    <row r="172" spans="1:7" x14ac:dyDescent="0.3">
      <c r="A172" s="21" t="s">
        <v>155</v>
      </c>
      <c r="B172" s="27">
        <v>47.926000000000002</v>
      </c>
      <c r="C172" s="27">
        <v>46.6</v>
      </c>
      <c r="D172" s="27">
        <v>16.47</v>
      </c>
      <c r="E172" s="28">
        <v>17.422000000000001</v>
      </c>
      <c r="F172" s="22">
        <v>128.41800000000001</v>
      </c>
      <c r="G172" s="27">
        <v>32.104500000000002</v>
      </c>
    </row>
    <row r="173" spans="1:7" x14ac:dyDescent="0.3">
      <c r="A173" s="21" t="s">
        <v>156</v>
      </c>
      <c r="B173" s="27">
        <v>9.0500000000000007</v>
      </c>
      <c r="C173" s="27">
        <v>9.1460000000000008</v>
      </c>
      <c r="D173" s="27">
        <v>9.2059999999999995</v>
      </c>
      <c r="E173" s="28">
        <v>9.1259999999999994</v>
      </c>
      <c r="F173" s="22">
        <v>36.527999999999999</v>
      </c>
      <c r="G173" s="27">
        <v>9.1319999999999997</v>
      </c>
    </row>
    <row r="174" spans="1:7" x14ac:dyDescent="0.3">
      <c r="A174" s="21" t="s">
        <v>157</v>
      </c>
      <c r="B174" s="27">
        <v>18.585999999999999</v>
      </c>
      <c r="C174" s="27">
        <v>0</v>
      </c>
      <c r="D174" s="27">
        <v>0</v>
      </c>
      <c r="E174" s="28">
        <v>0</v>
      </c>
      <c r="F174" s="22">
        <v>18.585999999999999</v>
      </c>
      <c r="G174" s="27">
        <v>4.6464999999999996</v>
      </c>
    </row>
    <row r="175" spans="1:7" x14ac:dyDescent="0.3">
      <c r="A175" s="21" t="s">
        <v>158</v>
      </c>
      <c r="B175" s="27">
        <v>98.51</v>
      </c>
      <c r="C175" s="27">
        <v>103.788</v>
      </c>
      <c r="D175" s="27">
        <v>105.65</v>
      </c>
      <c r="E175" s="28">
        <v>106.76</v>
      </c>
      <c r="F175" s="22">
        <v>414.70799999999997</v>
      </c>
      <c r="G175" s="27">
        <v>103.67699999999999</v>
      </c>
    </row>
    <row r="176" spans="1:7" x14ac:dyDescent="0.3">
      <c r="A176" s="21" t="s">
        <v>159</v>
      </c>
      <c r="B176" s="27">
        <v>7.7060000000000004</v>
      </c>
      <c r="C176" s="27">
        <v>0</v>
      </c>
      <c r="D176" s="27">
        <v>0</v>
      </c>
      <c r="E176" s="28">
        <v>0</v>
      </c>
      <c r="F176" s="22">
        <v>7.7060000000000004</v>
      </c>
      <c r="G176" s="27">
        <v>1.9265000000000001</v>
      </c>
    </row>
    <row r="177" spans="1:7" x14ac:dyDescent="0.3">
      <c r="A177" s="21" t="s">
        <v>160</v>
      </c>
      <c r="B177" s="27">
        <v>42.868000000000002</v>
      </c>
      <c r="C177" s="27">
        <v>42.341999999999999</v>
      </c>
      <c r="D177" s="27">
        <v>42.536000000000001</v>
      </c>
      <c r="E177" s="28">
        <v>46.225999999999999</v>
      </c>
      <c r="F177" s="22">
        <v>173.97200000000001</v>
      </c>
      <c r="G177" s="27">
        <v>43.493000000000002</v>
      </c>
    </row>
    <row r="178" spans="1:7" x14ac:dyDescent="0.3">
      <c r="A178" s="21" t="s">
        <v>161</v>
      </c>
      <c r="B178" s="27">
        <v>4.68</v>
      </c>
      <c r="C178" s="27">
        <v>4.66</v>
      </c>
      <c r="D178" s="27">
        <v>3.22</v>
      </c>
      <c r="E178" s="28">
        <v>3.18</v>
      </c>
      <c r="F178" s="22">
        <v>15.74</v>
      </c>
      <c r="G178" s="27">
        <v>3.9350000000000001</v>
      </c>
    </row>
    <row r="179" spans="1:7" x14ac:dyDescent="0.3">
      <c r="A179" s="21" t="s">
        <v>162</v>
      </c>
      <c r="B179" s="27">
        <v>62.322000000000003</v>
      </c>
      <c r="C179" s="27">
        <v>63.101999999999997</v>
      </c>
      <c r="D179" s="27">
        <v>63.735999999999997</v>
      </c>
      <c r="E179" s="28">
        <v>65.144000000000005</v>
      </c>
      <c r="F179" s="22">
        <v>254.304</v>
      </c>
      <c r="G179" s="27">
        <v>63.576000000000001</v>
      </c>
    </row>
    <row r="180" spans="1:7" x14ac:dyDescent="0.3">
      <c r="A180" s="21" t="s">
        <v>163</v>
      </c>
      <c r="B180" s="27">
        <v>15.16</v>
      </c>
      <c r="C180" s="27">
        <v>15.746</v>
      </c>
      <c r="D180" s="27">
        <v>15.558</v>
      </c>
      <c r="E180" s="28">
        <v>16.004000000000001</v>
      </c>
      <c r="F180" s="22">
        <v>62.468000000000004</v>
      </c>
      <c r="G180" s="27">
        <v>15.617000000000001</v>
      </c>
    </row>
    <row r="181" spans="1:7" x14ac:dyDescent="0.3">
      <c r="A181" s="21" t="s">
        <v>164</v>
      </c>
      <c r="B181" s="27">
        <v>17.077999999999999</v>
      </c>
      <c r="C181" s="27">
        <v>17.866</v>
      </c>
      <c r="D181" s="27">
        <v>18.475999999999999</v>
      </c>
      <c r="E181" s="28">
        <v>19.638000000000002</v>
      </c>
      <c r="F181" s="22">
        <v>73.058000000000007</v>
      </c>
      <c r="G181" s="27">
        <v>18.264500000000002</v>
      </c>
    </row>
    <row r="182" spans="1:7" x14ac:dyDescent="0.3">
      <c r="A182" s="21" t="s">
        <v>165</v>
      </c>
      <c r="B182" s="27">
        <v>6.7779999999999996</v>
      </c>
      <c r="C182" s="27">
        <v>6.6559999999999997</v>
      </c>
      <c r="D182" s="27">
        <v>6.53</v>
      </c>
      <c r="E182" s="28">
        <v>6.6180000000000003</v>
      </c>
      <c r="F182" s="22">
        <v>26.582000000000001</v>
      </c>
      <c r="G182" s="27">
        <v>6.6455000000000002</v>
      </c>
    </row>
    <row r="183" spans="1:7" x14ac:dyDescent="0.3">
      <c r="A183" s="21" t="s">
        <v>166</v>
      </c>
      <c r="B183" s="27">
        <v>0</v>
      </c>
      <c r="C183" s="27">
        <v>0</v>
      </c>
      <c r="D183" s="27">
        <v>0</v>
      </c>
      <c r="E183" s="28">
        <v>0</v>
      </c>
      <c r="F183" s="22">
        <v>0</v>
      </c>
      <c r="G183" s="27">
        <v>0</v>
      </c>
    </row>
    <row r="184" spans="1:7" x14ac:dyDescent="0.3">
      <c r="A184" s="21" t="s">
        <v>167</v>
      </c>
      <c r="B184" s="27">
        <v>4.5259999999999998</v>
      </c>
      <c r="C184" s="27">
        <v>6.0039999999999996</v>
      </c>
      <c r="D184" s="27">
        <v>5.6139999999999999</v>
      </c>
      <c r="E184" s="28">
        <v>5.1760000000000002</v>
      </c>
      <c r="F184" s="22">
        <v>21.32</v>
      </c>
      <c r="G184" s="27">
        <v>5.33</v>
      </c>
    </row>
    <row r="185" spans="1:7" x14ac:dyDescent="0.3">
      <c r="A185" s="21" t="s">
        <v>168</v>
      </c>
      <c r="B185" s="27">
        <v>2.1019999999999999</v>
      </c>
      <c r="C185" s="27">
        <v>0.308</v>
      </c>
      <c r="D185" s="27">
        <v>0.63</v>
      </c>
      <c r="E185" s="28">
        <v>1.1379999999999999</v>
      </c>
      <c r="F185" s="22">
        <v>4.177999999999999</v>
      </c>
      <c r="G185" s="27">
        <v>1.0444999999999998</v>
      </c>
    </row>
    <row r="186" spans="1:7" x14ac:dyDescent="0.3">
      <c r="A186" s="21" t="s">
        <v>169</v>
      </c>
      <c r="B186" s="27">
        <v>54.054000000000002</v>
      </c>
      <c r="C186" s="27">
        <v>57.036000000000001</v>
      </c>
      <c r="D186" s="27">
        <v>53.246000000000002</v>
      </c>
      <c r="E186" s="28">
        <v>56.723999999999997</v>
      </c>
      <c r="F186" s="22">
        <v>221.06</v>
      </c>
      <c r="G186" s="27">
        <v>55.265000000000001</v>
      </c>
    </row>
    <row r="187" spans="1:7" x14ac:dyDescent="0.3">
      <c r="A187" s="21" t="s">
        <v>170</v>
      </c>
      <c r="B187" s="27">
        <v>6.3920000000000003</v>
      </c>
      <c r="C187" s="27">
        <v>6.5</v>
      </c>
      <c r="D187" s="27">
        <v>5.4859999999999998</v>
      </c>
      <c r="E187" s="28">
        <v>6.476</v>
      </c>
      <c r="F187" s="22">
        <v>24.853999999999999</v>
      </c>
      <c r="G187" s="27">
        <v>6.2134999999999998</v>
      </c>
    </row>
    <row r="188" spans="1:7" x14ac:dyDescent="0.3">
      <c r="A188" s="21" t="s">
        <v>171</v>
      </c>
      <c r="B188" s="27">
        <v>0.248</v>
      </c>
      <c r="C188" s="27">
        <v>0.252</v>
      </c>
      <c r="D188" s="27">
        <v>0.254</v>
      </c>
      <c r="E188" s="28">
        <v>0.25</v>
      </c>
      <c r="F188" s="22">
        <v>1.004</v>
      </c>
      <c r="G188" s="27">
        <v>0.251</v>
      </c>
    </row>
    <row r="189" spans="1:7" x14ac:dyDescent="0.3">
      <c r="A189" s="21" t="s">
        <v>172</v>
      </c>
      <c r="B189" s="27">
        <v>19.690000000000001</v>
      </c>
      <c r="C189" s="27">
        <v>19.492000000000001</v>
      </c>
      <c r="D189" s="27">
        <v>19.428000000000001</v>
      </c>
      <c r="E189" s="28">
        <v>20.170000000000002</v>
      </c>
      <c r="F189" s="22">
        <v>78.78</v>
      </c>
      <c r="G189" s="27">
        <v>19.695</v>
      </c>
    </row>
    <row r="190" spans="1:7" x14ac:dyDescent="0.3">
      <c r="A190" s="21" t="s">
        <v>173</v>
      </c>
      <c r="B190" s="27">
        <v>0</v>
      </c>
      <c r="C190" s="27">
        <v>0</v>
      </c>
      <c r="D190" s="27">
        <v>0</v>
      </c>
      <c r="E190" s="28">
        <v>0</v>
      </c>
      <c r="F190" s="22">
        <v>0</v>
      </c>
      <c r="G190" s="27">
        <v>0</v>
      </c>
    </row>
    <row r="191" spans="1:7" x14ac:dyDescent="0.3">
      <c r="A191" s="21" t="s">
        <v>174</v>
      </c>
      <c r="B191" s="27">
        <v>31.533999999999999</v>
      </c>
      <c r="C191" s="27">
        <v>32.182000000000002</v>
      </c>
      <c r="D191" s="27">
        <v>30.32</v>
      </c>
      <c r="E191" s="28">
        <v>31.384</v>
      </c>
      <c r="F191" s="22">
        <v>125.42</v>
      </c>
      <c r="G191" s="27">
        <v>31.355</v>
      </c>
    </row>
    <row r="192" spans="1:7" x14ac:dyDescent="0.3">
      <c r="A192" s="21" t="s">
        <v>175</v>
      </c>
      <c r="B192" s="27">
        <v>41.822000000000003</v>
      </c>
      <c r="C192" s="27">
        <v>41.768000000000001</v>
      </c>
      <c r="D192" s="27">
        <v>38.642000000000003</v>
      </c>
      <c r="E192" s="28">
        <v>39.83</v>
      </c>
      <c r="F192" s="22">
        <v>162.06200000000001</v>
      </c>
      <c r="G192" s="27">
        <v>40.515500000000003</v>
      </c>
    </row>
    <row r="193" spans="1:7" x14ac:dyDescent="0.3">
      <c r="A193" s="21" t="s">
        <v>176</v>
      </c>
      <c r="B193" s="27">
        <v>4.492</v>
      </c>
      <c r="C193" s="27">
        <v>4.532</v>
      </c>
      <c r="D193" s="27">
        <v>3.2040000000000002</v>
      </c>
      <c r="E193" s="28">
        <v>4.5380000000000003</v>
      </c>
      <c r="F193" s="22">
        <v>16.766000000000002</v>
      </c>
      <c r="G193" s="27">
        <v>4.1915000000000004</v>
      </c>
    </row>
    <row r="194" spans="1:7" x14ac:dyDescent="0.3">
      <c r="A194" s="21" t="s">
        <v>177</v>
      </c>
      <c r="B194" s="27">
        <v>3.99</v>
      </c>
      <c r="C194" s="27">
        <v>4</v>
      </c>
      <c r="D194" s="27">
        <v>2.9180000000000001</v>
      </c>
      <c r="E194" s="28">
        <v>5.3179999999999996</v>
      </c>
      <c r="F194" s="22">
        <v>16.225999999999999</v>
      </c>
      <c r="G194" s="27">
        <v>4.0564999999999998</v>
      </c>
    </row>
    <row r="195" spans="1:7" x14ac:dyDescent="0.3">
      <c r="A195" s="21" t="s">
        <v>178</v>
      </c>
      <c r="B195" s="27">
        <v>3.786</v>
      </c>
      <c r="C195" s="27">
        <v>3.6539999999999999</v>
      </c>
      <c r="D195" s="27">
        <v>2.794</v>
      </c>
      <c r="E195" s="28">
        <v>4.8680000000000003</v>
      </c>
      <c r="F195" s="22">
        <v>15.102</v>
      </c>
      <c r="G195" s="27">
        <v>3.7755000000000001</v>
      </c>
    </row>
    <row r="196" spans="1:7" x14ac:dyDescent="0.3">
      <c r="A196" s="21" t="s">
        <v>179</v>
      </c>
      <c r="B196" s="27">
        <v>4.72</v>
      </c>
      <c r="C196" s="27">
        <v>2</v>
      </c>
      <c r="D196" s="27">
        <v>1.64</v>
      </c>
      <c r="E196" s="28">
        <v>1.56</v>
      </c>
      <c r="F196" s="22">
        <v>9.92</v>
      </c>
      <c r="G196" s="27">
        <v>2.48</v>
      </c>
    </row>
    <row r="197" spans="1:7" x14ac:dyDescent="0.3">
      <c r="A197" s="21" t="s">
        <v>180</v>
      </c>
      <c r="B197" s="27">
        <v>4</v>
      </c>
      <c r="C197" s="27">
        <v>3.1819999999999999</v>
      </c>
      <c r="D197" s="27">
        <v>3.552</v>
      </c>
      <c r="E197" s="28">
        <v>3.3639999999999999</v>
      </c>
      <c r="F197" s="22">
        <v>14.097999999999999</v>
      </c>
      <c r="G197" s="27">
        <v>3.5244999999999997</v>
      </c>
    </row>
    <row r="198" spans="1:7" x14ac:dyDescent="0.3">
      <c r="A198" s="21" t="s">
        <v>181</v>
      </c>
      <c r="B198" s="27">
        <v>2.234</v>
      </c>
      <c r="C198" s="27">
        <v>2.3759999999999999</v>
      </c>
      <c r="D198" s="27">
        <v>2.278</v>
      </c>
      <c r="E198" s="28">
        <v>2.12</v>
      </c>
      <c r="F198" s="22">
        <v>9.0079999999999991</v>
      </c>
      <c r="G198" s="27">
        <v>2.2519999999999998</v>
      </c>
    </row>
    <row r="199" spans="1:7" x14ac:dyDescent="0.3">
      <c r="A199" s="21" t="s">
        <v>182</v>
      </c>
      <c r="B199" s="27">
        <v>7.1760000000000002</v>
      </c>
      <c r="C199" s="27">
        <v>8.02</v>
      </c>
      <c r="D199" s="27">
        <v>6.4240000000000004</v>
      </c>
      <c r="E199" s="28">
        <v>7.2779999999999996</v>
      </c>
      <c r="F199" s="22">
        <v>28.898</v>
      </c>
      <c r="G199" s="27">
        <v>7.2244999999999999</v>
      </c>
    </row>
    <row r="200" spans="1:7" x14ac:dyDescent="0.3">
      <c r="A200" s="21" t="s">
        <v>183</v>
      </c>
      <c r="B200" s="27">
        <v>12.625999999999999</v>
      </c>
      <c r="C200" s="27">
        <v>14.311999999999999</v>
      </c>
      <c r="D200" s="27">
        <v>13.068</v>
      </c>
      <c r="E200" s="28">
        <v>14.744</v>
      </c>
      <c r="F200" s="22">
        <v>54.75</v>
      </c>
      <c r="G200" s="27">
        <v>13.6875</v>
      </c>
    </row>
    <row r="201" spans="1:7" x14ac:dyDescent="0.3">
      <c r="A201" s="21" t="s">
        <v>184</v>
      </c>
      <c r="B201" s="27">
        <v>11.49</v>
      </c>
      <c r="C201" s="27">
        <v>11.464</v>
      </c>
      <c r="D201" s="27">
        <v>11.302</v>
      </c>
      <c r="E201" s="28">
        <v>11.257999999999999</v>
      </c>
      <c r="F201" s="22">
        <v>45.513999999999996</v>
      </c>
      <c r="G201" s="27">
        <v>11.378499999999999</v>
      </c>
    </row>
    <row r="202" spans="1:7" x14ac:dyDescent="0.3">
      <c r="A202" s="21" t="s">
        <v>185</v>
      </c>
      <c r="B202" s="27">
        <v>8.9139999999999997</v>
      </c>
      <c r="C202" s="27">
        <v>8.468</v>
      </c>
      <c r="D202" s="27">
        <v>10.23</v>
      </c>
      <c r="E202" s="28">
        <v>10.41</v>
      </c>
      <c r="F202" s="22">
        <v>38.021999999999998</v>
      </c>
      <c r="G202" s="27">
        <v>9.5054999999999996</v>
      </c>
    </row>
    <row r="203" spans="1:7" x14ac:dyDescent="0.3">
      <c r="A203" s="21" t="s">
        <v>186</v>
      </c>
      <c r="B203" s="27">
        <v>8.9700000000000006</v>
      </c>
      <c r="C203" s="27">
        <v>8.0960000000000001</v>
      </c>
      <c r="D203" s="27">
        <v>9.2460000000000004</v>
      </c>
      <c r="E203" s="28">
        <v>9.3420000000000005</v>
      </c>
      <c r="F203" s="22">
        <v>35.654000000000003</v>
      </c>
      <c r="G203" s="27">
        <v>8.9135000000000009</v>
      </c>
    </row>
    <row r="204" spans="1:7" x14ac:dyDescent="0.3">
      <c r="A204" s="21" t="s">
        <v>187</v>
      </c>
      <c r="B204" s="27">
        <v>5.9539999999999997</v>
      </c>
      <c r="C204" s="27">
        <v>5.8780000000000001</v>
      </c>
      <c r="D204" s="27">
        <v>0.246</v>
      </c>
      <c r="E204" s="28">
        <v>0</v>
      </c>
      <c r="F204" s="22">
        <v>12.078000000000001</v>
      </c>
      <c r="G204" s="27">
        <v>3.0195000000000003</v>
      </c>
    </row>
    <row r="205" spans="1:7" x14ac:dyDescent="0.3">
      <c r="A205" s="21" t="s">
        <v>188</v>
      </c>
      <c r="B205" s="27">
        <v>65.352000000000004</v>
      </c>
      <c r="C205" s="27">
        <v>65.037999999999997</v>
      </c>
      <c r="D205" s="27">
        <v>56.902000000000001</v>
      </c>
      <c r="E205" s="28">
        <v>61.682000000000002</v>
      </c>
      <c r="F205" s="22">
        <v>248.97399999999999</v>
      </c>
      <c r="G205" s="27">
        <v>62.243499999999997</v>
      </c>
    </row>
    <row r="206" spans="1:7" x14ac:dyDescent="0.3">
      <c r="A206" s="21" t="s">
        <v>189</v>
      </c>
      <c r="B206" s="27">
        <v>0</v>
      </c>
      <c r="C206" s="27">
        <v>0</v>
      </c>
      <c r="D206" s="27">
        <v>0</v>
      </c>
      <c r="E206" s="28">
        <v>0</v>
      </c>
      <c r="F206" s="22">
        <v>0</v>
      </c>
      <c r="G206" s="27">
        <v>0</v>
      </c>
    </row>
    <row r="207" spans="1:7" x14ac:dyDescent="0.3">
      <c r="A207" s="21" t="s">
        <v>190</v>
      </c>
      <c r="B207" s="27">
        <v>0.60199999999999998</v>
      </c>
      <c r="C207" s="27">
        <v>0.61799999999999999</v>
      </c>
      <c r="D207" s="27">
        <v>0.61399999999999999</v>
      </c>
      <c r="E207" s="28">
        <v>0.62</v>
      </c>
      <c r="F207" s="22">
        <v>2.4540000000000002</v>
      </c>
      <c r="G207" s="27">
        <v>0.61350000000000005</v>
      </c>
    </row>
    <row r="208" spans="1:7" x14ac:dyDescent="0.3">
      <c r="A208" s="21" t="s">
        <v>191</v>
      </c>
      <c r="B208" s="27">
        <v>12.848000000000001</v>
      </c>
      <c r="C208" s="27">
        <v>13.648</v>
      </c>
      <c r="D208" s="27">
        <v>13.706</v>
      </c>
      <c r="E208" s="28">
        <v>14.422000000000001</v>
      </c>
      <c r="F208" s="22">
        <v>54.623999999999995</v>
      </c>
      <c r="G208" s="27">
        <v>13.655999999999999</v>
      </c>
    </row>
    <row r="209" spans="1:7" x14ac:dyDescent="0.3">
      <c r="A209" s="21" t="s">
        <v>192</v>
      </c>
      <c r="B209" s="27">
        <v>136.69200000000001</v>
      </c>
      <c r="C209" s="27">
        <v>141.62200000000001</v>
      </c>
      <c r="D209" s="27">
        <v>138.34399999999999</v>
      </c>
      <c r="E209" s="28">
        <v>147.68799999999999</v>
      </c>
      <c r="F209" s="22">
        <v>564.346</v>
      </c>
      <c r="G209" s="27">
        <v>141.0865</v>
      </c>
    </row>
    <row r="210" spans="1:7" x14ac:dyDescent="0.3">
      <c r="A210" s="21" t="s">
        <v>193</v>
      </c>
      <c r="B210" s="27">
        <v>31.614000000000001</v>
      </c>
      <c r="C210" s="27">
        <v>36.052</v>
      </c>
      <c r="D210" s="27">
        <v>38.997999999999998</v>
      </c>
      <c r="E210" s="28">
        <v>40.533999999999999</v>
      </c>
      <c r="F210" s="22">
        <v>147.19799999999998</v>
      </c>
      <c r="G210" s="27">
        <v>36.799499999999995</v>
      </c>
    </row>
    <row r="211" spans="1:7" x14ac:dyDescent="0.3">
      <c r="A211" s="21" t="s">
        <v>194</v>
      </c>
      <c r="B211" s="27">
        <v>0</v>
      </c>
      <c r="C211" s="27">
        <v>0</v>
      </c>
      <c r="D211" s="27">
        <v>0</v>
      </c>
      <c r="E211" s="28">
        <v>0</v>
      </c>
      <c r="F211" s="22">
        <v>0</v>
      </c>
      <c r="G211" s="27">
        <v>0</v>
      </c>
    </row>
    <row r="212" spans="1:7" x14ac:dyDescent="0.3">
      <c r="A212" s="21" t="s">
        <v>195</v>
      </c>
      <c r="B212" s="27">
        <v>52.771999999999998</v>
      </c>
      <c r="C212" s="27">
        <v>47.527999999999999</v>
      </c>
      <c r="D212" s="27">
        <v>49.572000000000003</v>
      </c>
      <c r="E212" s="28">
        <v>49.1</v>
      </c>
      <c r="F212" s="22">
        <v>198.97200000000001</v>
      </c>
      <c r="G212" s="27">
        <v>49.743000000000002</v>
      </c>
    </row>
    <row r="213" spans="1:7" x14ac:dyDescent="0.3">
      <c r="A213" s="21" t="s">
        <v>196</v>
      </c>
      <c r="B213" s="27">
        <v>3.9220000000000002</v>
      </c>
      <c r="C213" s="27">
        <v>8.8000000000000007</v>
      </c>
      <c r="D213" s="27">
        <v>9.6440000000000001</v>
      </c>
      <c r="E213" s="28">
        <v>9.9339999999999993</v>
      </c>
      <c r="F213" s="22">
        <v>32.299999999999997</v>
      </c>
      <c r="G213" s="27">
        <v>8.0749999999999993</v>
      </c>
    </row>
    <row r="214" spans="1:7" x14ac:dyDescent="0.3">
      <c r="A214" s="21" t="s">
        <v>197</v>
      </c>
      <c r="B214" s="27">
        <v>0.14599999999999999</v>
      </c>
      <c r="C214" s="27">
        <v>0.14199999999999999</v>
      </c>
      <c r="D214" s="27">
        <v>0.184</v>
      </c>
      <c r="E214" s="28">
        <v>0.188</v>
      </c>
      <c r="F214" s="22">
        <v>0.65999999999999992</v>
      </c>
      <c r="G214" s="27">
        <v>0.16499999999999998</v>
      </c>
    </row>
    <row r="215" spans="1:7" x14ac:dyDescent="0.3">
      <c r="A215" s="21" t="s">
        <v>198</v>
      </c>
      <c r="B215" s="27">
        <v>273.80200000000002</v>
      </c>
      <c r="C215" s="27">
        <v>264.12200000000001</v>
      </c>
      <c r="D215" s="27">
        <v>250.43</v>
      </c>
      <c r="E215" s="28">
        <v>259.012</v>
      </c>
      <c r="F215" s="22">
        <v>1047.366</v>
      </c>
      <c r="G215" s="27">
        <v>261.8415</v>
      </c>
    </row>
    <row r="216" spans="1:7" x14ac:dyDescent="0.3">
      <c r="A216" s="21" t="s">
        <v>199</v>
      </c>
      <c r="B216" s="27">
        <v>183.96</v>
      </c>
      <c r="C216" s="27">
        <v>198.142</v>
      </c>
      <c r="D216" s="27">
        <v>175.16200000000001</v>
      </c>
      <c r="E216" s="28">
        <v>157.994</v>
      </c>
      <c r="F216" s="22">
        <v>715.25800000000004</v>
      </c>
      <c r="G216" s="27">
        <v>178.81450000000001</v>
      </c>
    </row>
    <row r="217" spans="1:7" x14ac:dyDescent="0.3">
      <c r="A217" s="21" t="s">
        <v>200</v>
      </c>
      <c r="B217" s="27">
        <v>19.876000000000001</v>
      </c>
      <c r="C217" s="27">
        <v>19.943999999999999</v>
      </c>
      <c r="D217" s="27">
        <v>19.928000000000001</v>
      </c>
      <c r="E217" s="28">
        <v>20.364000000000001</v>
      </c>
      <c r="F217" s="22">
        <v>80.112000000000009</v>
      </c>
      <c r="G217" s="27">
        <v>20.028000000000002</v>
      </c>
    </row>
    <row r="218" spans="1:7" x14ac:dyDescent="0.3">
      <c r="A218" s="21" t="s">
        <v>201</v>
      </c>
      <c r="B218" s="27">
        <v>2.8959999999999999</v>
      </c>
      <c r="C218" s="27">
        <v>2.8940000000000001</v>
      </c>
      <c r="D218" s="27">
        <v>2.8439999999999999</v>
      </c>
      <c r="E218" s="28">
        <v>2.8180000000000001</v>
      </c>
      <c r="F218" s="22">
        <v>11.452</v>
      </c>
      <c r="G218" s="27">
        <v>2.863</v>
      </c>
    </row>
    <row r="219" spans="1:7" x14ac:dyDescent="0.3">
      <c r="A219" s="21" t="s">
        <v>202</v>
      </c>
      <c r="B219" s="27">
        <v>66.762</v>
      </c>
      <c r="C219" s="27">
        <v>69.918000000000006</v>
      </c>
      <c r="D219" s="27">
        <v>66.790000000000006</v>
      </c>
      <c r="E219" s="28">
        <v>65.028000000000006</v>
      </c>
      <c r="F219" s="22">
        <v>268.49800000000005</v>
      </c>
      <c r="G219" s="27">
        <v>67.124500000000012</v>
      </c>
    </row>
    <row r="220" spans="1:7" x14ac:dyDescent="0.3">
      <c r="A220" s="21" t="s">
        <v>203</v>
      </c>
      <c r="B220" s="27">
        <v>60.962000000000003</v>
      </c>
      <c r="C220" s="27">
        <v>75.117999999999995</v>
      </c>
      <c r="D220" s="27">
        <v>70.39</v>
      </c>
      <c r="E220" s="28">
        <v>74.262</v>
      </c>
      <c r="F220" s="22">
        <v>280.73199999999997</v>
      </c>
      <c r="G220" s="27">
        <v>70.182999999999993</v>
      </c>
    </row>
    <row r="221" spans="1:7" x14ac:dyDescent="0.3">
      <c r="A221" s="21" t="s">
        <v>204</v>
      </c>
      <c r="B221" s="27">
        <v>8.9320000000000004</v>
      </c>
      <c r="C221" s="27">
        <v>7.226</v>
      </c>
      <c r="D221" s="27">
        <v>4.3360000000000003</v>
      </c>
      <c r="E221" s="28">
        <v>4.8840000000000003</v>
      </c>
      <c r="F221" s="22">
        <v>25.378</v>
      </c>
      <c r="G221" s="27">
        <v>6.3445</v>
      </c>
    </row>
    <row r="222" spans="1:7" x14ac:dyDescent="0.3">
      <c r="A222" s="21" t="s">
        <v>205</v>
      </c>
      <c r="B222" s="27">
        <v>9.0719999999999992</v>
      </c>
      <c r="C222" s="27">
        <v>8.4879999999999995</v>
      </c>
      <c r="D222" s="27">
        <v>4.5179999999999998</v>
      </c>
      <c r="E222" s="28">
        <v>3.9</v>
      </c>
      <c r="F222" s="22">
        <v>25.977999999999998</v>
      </c>
      <c r="G222" s="27">
        <v>6.4944999999999995</v>
      </c>
    </row>
    <row r="223" spans="1:7" x14ac:dyDescent="0.3">
      <c r="A223" s="21" t="s">
        <v>206</v>
      </c>
      <c r="B223" s="27">
        <v>125.47799999999999</v>
      </c>
      <c r="C223" s="27">
        <v>123.872</v>
      </c>
      <c r="D223" s="27">
        <v>116.854</v>
      </c>
      <c r="E223" s="28">
        <v>123.10599999999999</v>
      </c>
      <c r="F223" s="22">
        <v>489.31</v>
      </c>
      <c r="G223" s="27">
        <v>122.3275</v>
      </c>
    </row>
    <row r="224" spans="1:7" x14ac:dyDescent="0.3">
      <c r="A224" s="21" t="s">
        <v>207</v>
      </c>
      <c r="B224" s="27">
        <v>154.70400000000001</v>
      </c>
      <c r="C224" s="27">
        <v>117.456</v>
      </c>
      <c r="D224" s="27">
        <v>58.978000000000002</v>
      </c>
      <c r="E224" s="28">
        <v>61.838000000000001</v>
      </c>
      <c r="F224" s="22">
        <v>392.97600000000006</v>
      </c>
      <c r="G224" s="27">
        <v>98.244000000000014</v>
      </c>
    </row>
    <row r="225" spans="1:7" x14ac:dyDescent="0.3">
      <c r="A225" s="21" t="s">
        <v>208</v>
      </c>
      <c r="B225" s="27">
        <v>28.713999999999999</v>
      </c>
      <c r="C225" s="27">
        <v>27.536000000000001</v>
      </c>
      <c r="D225" s="27">
        <v>26.814</v>
      </c>
      <c r="E225" s="28">
        <v>28.905999999999999</v>
      </c>
      <c r="F225" s="22">
        <v>111.97</v>
      </c>
      <c r="G225" s="27">
        <v>27.9925</v>
      </c>
    </row>
    <row r="226" spans="1:7" x14ac:dyDescent="0.3">
      <c r="A226" s="21" t="s">
        <v>209</v>
      </c>
      <c r="B226" s="27">
        <v>41.914000000000001</v>
      </c>
      <c r="C226" s="27">
        <v>44.8</v>
      </c>
      <c r="D226" s="27">
        <v>46.954000000000001</v>
      </c>
      <c r="E226" s="28">
        <v>49.975999999999999</v>
      </c>
      <c r="F226" s="22">
        <v>183.64400000000001</v>
      </c>
      <c r="G226" s="27">
        <v>45.911000000000001</v>
      </c>
    </row>
    <row r="227" spans="1:7" x14ac:dyDescent="0.3">
      <c r="A227" s="21" t="s">
        <v>210</v>
      </c>
      <c r="B227" s="27">
        <v>3.2000000000000001E-2</v>
      </c>
      <c r="C227" s="27">
        <v>6.6000000000000003E-2</v>
      </c>
      <c r="D227" s="27">
        <v>0.26400000000000001</v>
      </c>
      <c r="E227" s="28">
        <v>7.1999999999999995E-2</v>
      </c>
      <c r="F227" s="22">
        <v>0.434</v>
      </c>
      <c r="G227" s="27">
        <v>0.1085</v>
      </c>
    </row>
    <row r="228" spans="1:7" x14ac:dyDescent="0.3">
      <c r="A228" s="21" t="s">
        <v>211</v>
      </c>
      <c r="B228" s="27">
        <v>0</v>
      </c>
      <c r="C228" s="27">
        <v>0</v>
      </c>
      <c r="D228" s="27">
        <v>0</v>
      </c>
      <c r="E228" s="28">
        <v>0</v>
      </c>
      <c r="F228" s="22">
        <v>0</v>
      </c>
      <c r="G228" s="27">
        <v>0</v>
      </c>
    </row>
    <row r="229" spans="1:7" x14ac:dyDescent="0.3">
      <c r="A229" s="21" t="s">
        <v>212</v>
      </c>
      <c r="B229" s="27">
        <v>0</v>
      </c>
      <c r="C229" s="27">
        <v>0</v>
      </c>
      <c r="D229" s="27">
        <v>1.044</v>
      </c>
      <c r="E229" s="28">
        <v>0.216</v>
      </c>
      <c r="F229" s="22">
        <v>1.26</v>
      </c>
      <c r="G229" s="27">
        <v>0.315</v>
      </c>
    </row>
    <row r="230" spans="1:7" x14ac:dyDescent="0.3">
      <c r="A230" s="21" t="s">
        <v>213</v>
      </c>
      <c r="B230" s="27">
        <v>0</v>
      </c>
      <c r="C230" s="27">
        <v>0</v>
      </c>
      <c r="D230" s="27">
        <v>0</v>
      </c>
      <c r="E230" s="28">
        <v>0</v>
      </c>
      <c r="F230" s="22">
        <v>0</v>
      </c>
      <c r="G230" s="27">
        <v>0</v>
      </c>
    </row>
    <row r="231" spans="1:7" x14ac:dyDescent="0.3">
      <c r="A231" s="21" t="s">
        <v>214</v>
      </c>
      <c r="B231" s="27">
        <v>0</v>
      </c>
      <c r="C231" s="27">
        <v>0</v>
      </c>
      <c r="D231" s="27">
        <v>0</v>
      </c>
      <c r="E231" s="28">
        <v>0</v>
      </c>
      <c r="F231" s="22">
        <v>0</v>
      </c>
      <c r="G231" s="27">
        <v>0</v>
      </c>
    </row>
    <row r="232" spans="1:7" x14ac:dyDescent="0.3">
      <c r="A232" s="21" t="s">
        <v>215</v>
      </c>
      <c r="B232" s="27">
        <v>0</v>
      </c>
      <c r="C232" s="27">
        <v>0</v>
      </c>
      <c r="D232" s="27">
        <v>0</v>
      </c>
      <c r="E232" s="28">
        <v>0</v>
      </c>
      <c r="F232" s="22">
        <v>0</v>
      </c>
      <c r="G232" s="27">
        <v>0</v>
      </c>
    </row>
    <row r="233" spans="1:7" x14ac:dyDescent="0.3">
      <c r="A233" s="21" t="s">
        <v>216</v>
      </c>
      <c r="B233" s="27">
        <v>44.838000000000001</v>
      </c>
      <c r="C233" s="27">
        <v>42.584000000000003</v>
      </c>
      <c r="D233" s="27">
        <v>29.481999999999999</v>
      </c>
      <c r="E233" s="28">
        <v>30.765999999999998</v>
      </c>
      <c r="F233" s="22">
        <v>147.66999999999999</v>
      </c>
      <c r="G233" s="27">
        <v>36.917499999999997</v>
      </c>
    </row>
    <row r="234" spans="1:7" x14ac:dyDescent="0.3">
      <c r="A234" s="21" t="s">
        <v>217</v>
      </c>
      <c r="B234" s="27">
        <v>0</v>
      </c>
      <c r="C234" s="27">
        <v>28.521999999999998</v>
      </c>
      <c r="D234" s="27">
        <v>28.282</v>
      </c>
      <c r="E234" s="28">
        <v>29.777999999999999</v>
      </c>
      <c r="F234" s="22">
        <v>86.581999999999994</v>
      </c>
      <c r="G234" s="27">
        <v>21.645499999999998</v>
      </c>
    </row>
    <row r="235" spans="1:7" x14ac:dyDescent="0.3">
      <c r="A235" s="21" t="s">
        <v>218</v>
      </c>
      <c r="B235" s="27">
        <v>76.531999999999996</v>
      </c>
      <c r="C235" s="27">
        <v>71.924000000000007</v>
      </c>
      <c r="D235" s="27">
        <v>68.88</v>
      </c>
      <c r="E235" s="28">
        <v>70.591999999999999</v>
      </c>
      <c r="F235" s="22">
        <v>287.928</v>
      </c>
      <c r="G235" s="27">
        <v>71.981999999999999</v>
      </c>
    </row>
    <row r="236" spans="1:7" x14ac:dyDescent="0.3">
      <c r="A236" s="21" t="s">
        <v>219</v>
      </c>
      <c r="B236" s="27">
        <v>33.485999999999997</v>
      </c>
      <c r="C236" s="27">
        <v>32.14</v>
      </c>
      <c r="D236" s="27">
        <v>32.417999999999999</v>
      </c>
      <c r="E236" s="28">
        <v>31.992000000000001</v>
      </c>
      <c r="F236" s="22">
        <v>130.036</v>
      </c>
      <c r="G236" s="27">
        <v>32.509</v>
      </c>
    </row>
    <row r="237" spans="1:7" x14ac:dyDescent="0.3">
      <c r="A237" s="21" t="s">
        <v>220</v>
      </c>
      <c r="B237" s="27">
        <v>8.3819999999999997</v>
      </c>
      <c r="C237" s="27">
        <v>9.08</v>
      </c>
      <c r="D237" s="27">
        <v>8.67</v>
      </c>
      <c r="E237" s="28">
        <v>6.6139999999999999</v>
      </c>
      <c r="F237" s="22">
        <v>32.745999999999995</v>
      </c>
      <c r="G237" s="27">
        <v>8.1864999999999988</v>
      </c>
    </row>
    <row r="238" spans="1:7" x14ac:dyDescent="0.3">
      <c r="A238" s="21" t="s">
        <v>221</v>
      </c>
      <c r="B238" s="27">
        <v>0</v>
      </c>
      <c r="C238" s="27">
        <v>0</v>
      </c>
      <c r="D238" s="27">
        <v>0</v>
      </c>
      <c r="E238" s="28">
        <v>0</v>
      </c>
      <c r="F238" s="22">
        <v>0</v>
      </c>
      <c r="G238" s="27">
        <v>0</v>
      </c>
    </row>
    <row r="239" spans="1:7" x14ac:dyDescent="0.3">
      <c r="A239" s="21" t="s">
        <v>222</v>
      </c>
      <c r="B239" s="27">
        <v>0</v>
      </c>
      <c r="C239" s="27">
        <v>0</v>
      </c>
      <c r="D239" s="27">
        <v>0</v>
      </c>
      <c r="E239" s="28">
        <v>0</v>
      </c>
      <c r="F239" s="22">
        <v>0</v>
      </c>
      <c r="G239" s="27">
        <v>0</v>
      </c>
    </row>
    <row r="240" spans="1:7" x14ac:dyDescent="0.3">
      <c r="A240" s="21" t="s">
        <v>223</v>
      </c>
      <c r="B240" s="27">
        <v>13.26</v>
      </c>
      <c r="C240" s="27">
        <v>11.994</v>
      </c>
      <c r="D240" s="27">
        <v>16.95</v>
      </c>
      <c r="E240" s="28">
        <v>13.555999999999999</v>
      </c>
      <c r="F240" s="22">
        <v>55.759999999999991</v>
      </c>
      <c r="G240" s="27">
        <v>13.939999999999998</v>
      </c>
    </row>
    <row r="241" spans="1:7" x14ac:dyDescent="0.3">
      <c r="A241" s="21" t="s">
        <v>224</v>
      </c>
      <c r="B241" s="27">
        <v>125.72</v>
      </c>
      <c r="C241" s="27">
        <v>115.71</v>
      </c>
      <c r="D241" s="27">
        <v>112.94799999999999</v>
      </c>
      <c r="E241" s="28">
        <v>110.366</v>
      </c>
      <c r="F241" s="22">
        <v>464.74399999999997</v>
      </c>
      <c r="G241" s="27">
        <v>116.18599999999999</v>
      </c>
    </row>
    <row r="242" spans="1:7" x14ac:dyDescent="0.3">
      <c r="A242" s="21" t="s">
        <v>225</v>
      </c>
      <c r="B242" s="27">
        <v>24.584</v>
      </c>
      <c r="C242" s="27">
        <v>25.402000000000001</v>
      </c>
      <c r="D242" s="27">
        <v>26.423999999999999</v>
      </c>
      <c r="E242" s="28">
        <v>27.11</v>
      </c>
      <c r="F242" s="22">
        <v>103.52</v>
      </c>
      <c r="G242" s="27">
        <v>25.88</v>
      </c>
    </row>
    <row r="243" spans="1:7" x14ac:dyDescent="0.3">
      <c r="A243" s="21" t="s">
        <v>226</v>
      </c>
      <c r="B243" s="27">
        <v>0</v>
      </c>
      <c r="C243" s="27">
        <v>0</v>
      </c>
      <c r="D243" s="27">
        <v>0</v>
      </c>
      <c r="E243" s="28">
        <v>0</v>
      </c>
      <c r="F243" s="22">
        <v>0</v>
      </c>
      <c r="G243" s="27">
        <v>0</v>
      </c>
    </row>
    <row r="244" spans="1:7" x14ac:dyDescent="0.3">
      <c r="A244" s="21" t="s">
        <v>227</v>
      </c>
      <c r="B244" s="27">
        <v>13.224</v>
      </c>
      <c r="C244" s="27">
        <v>14.204000000000001</v>
      </c>
      <c r="D244" s="27">
        <v>13.304</v>
      </c>
      <c r="E244" s="28">
        <v>14.79</v>
      </c>
      <c r="F244" s="22">
        <v>55.521999999999998</v>
      </c>
      <c r="G244" s="27">
        <v>13.8805</v>
      </c>
    </row>
    <row r="245" spans="1:7" x14ac:dyDescent="0.3">
      <c r="A245" s="21" t="s">
        <v>228</v>
      </c>
      <c r="B245" s="27">
        <v>89.116</v>
      </c>
      <c r="C245" s="27">
        <v>92.418000000000006</v>
      </c>
      <c r="D245" s="27">
        <v>95.808000000000007</v>
      </c>
      <c r="E245" s="28">
        <v>102.72</v>
      </c>
      <c r="F245" s="22">
        <v>380.06200000000001</v>
      </c>
      <c r="G245" s="27">
        <v>95.015500000000003</v>
      </c>
    </row>
    <row r="246" spans="1:7" x14ac:dyDescent="0.3">
      <c r="A246" s="21" t="s">
        <v>229</v>
      </c>
      <c r="B246" s="27">
        <v>4.37</v>
      </c>
      <c r="C246" s="27">
        <v>7.9859999999999998</v>
      </c>
      <c r="D246" s="27">
        <v>9.5419999999999998</v>
      </c>
      <c r="E246" s="28">
        <v>10.618</v>
      </c>
      <c r="F246" s="22">
        <v>32.515999999999998</v>
      </c>
      <c r="G246" s="27">
        <v>8.1289999999999996</v>
      </c>
    </row>
    <row r="247" spans="1:7" x14ac:dyDescent="0.3">
      <c r="A247" s="21" t="s">
        <v>230</v>
      </c>
      <c r="B247" s="27">
        <v>3.56</v>
      </c>
      <c r="C247" s="27">
        <v>2.98</v>
      </c>
      <c r="D247" s="27">
        <v>0.34</v>
      </c>
      <c r="E247" s="28">
        <v>0.44</v>
      </c>
      <c r="F247" s="22">
        <v>7.32</v>
      </c>
      <c r="G247" s="27">
        <v>1.83</v>
      </c>
    </row>
    <row r="248" spans="1:7" x14ac:dyDescent="0.3">
      <c r="A248" s="21" t="s">
        <v>231</v>
      </c>
      <c r="B248" s="27">
        <v>116.056</v>
      </c>
      <c r="C248" s="27">
        <v>115.102</v>
      </c>
      <c r="D248" s="27">
        <v>114.28400000000001</v>
      </c>
      <c r="E248" s="28">
        <v>126.21</v>
      </c>
      <c r="F248" s="22">
        <v>471.65199999999999</v>
      </c>
      <c r="G248" s="27">
        <v>117.913</v>
      </c>
    </row>
    <row r="249" spans="1:7" x14ac:dyDescent="0.3">
      <c r="A249" s="21" t="s">
        <v>232</v>
      </c>
      <c r="B249" s="27">
        <v>0</v>
      </c>
      <c r="C249" s="27">
        <v>0</v>
      </c>
      <c r="D249" s="27">
        <v>0</v>
      </c>
      <c r="E249" s="28">
        <v>0</v>
      </c>
      <c r="F249" s="22">
        <v>0</v>
      </c>
      <c r="G249" s="27">
        <v>0</v>
      </c>
    </row>
    <row r="250" spans="1:7" x14ac:dyDescent="0.3">
      <c r="A250" s="21" t="s">
        <v>233</v>
      </c>
      <c r="B250" s="27">
        <v>0</v>
      </c>
      <c r="C250" s="27">
        <v>0</v>
      </c>
      <c r="D250" s="27">
        <v>0</v>
      </c>
      <c r="E250" s="28">
        <v>0</v>
      </c>
      <c r="F250" s="22">
        <v>0</v>
      </c>
      <c r="G250" s="27">
        <v>0</v>
      </c>
    </row>
    <row r="251" spans="1:7" x14ac:dyDescent="0.3">
      <c r="A251" s="21" t="s">
        <v>234</v>
      </c>
      <c r="B251" s="27">
        <v>26.954000000000001</v>
      </c>
      <c r="C251" s="27">
        <v>27.09</v>
      </c>
      <c r="D251" s="27">
        <v>29.032</v>
      </c>
      <c r="E251" s="28">
        <v>30.916</v>
      </c>
      <c r="F251" s="22">
        <v>113.99199999999999</v>
      </c>
      <c r="G251" s="27">
        <v>28.497999999999998</v>
      </c>
    </row>
    <row r="252" spans="1:7" x14ac:dyDescent="0.3">
      <c r="A252" s="21" t="s">
        <v>235</v>
      </c>
      <c r="B252" s="27">
        <v>77.63</v>
      </c>
      <c r="C252" s="27">
        <v>79.376000000000005</v>
      </c>
      <c r="D252" s="27">
        <v>78.906000000000006</v>
      </c>
      <c r="E252" s="28">
        <v>89.841999999999999</v>
      </c>
      <c r="F252" s="22">
        <v>325.75400000000002</v>
      </c>
      <c r="G252" s="27">
        <v>81.438500000000005</v>
      </c>
    </row>
    <row r="253" spans="1:7" x14ac:dyDescent="0.3">
      <c r="A253" s="21" t="s">
        <v>236</v>
      </c>
      <c r="B253" s="27">
        <v>0</v>
      </c>
      <c r="C253" s="27">
        <v>0</v>
      </c>
      <c r="D253" s="27">
        <v>0</v>
      </c>
      <c r="E253" s="28">
        <v>0</v>
      </c>
      <c r="F253" s="22">
        <v>0</v>
      </c>
      <c r="G253" s="27">
        <v>0</v>
      </c>
    </row>
    <row r="254" spans="1:7" x14ac:dyDescent="0.3">
      <c r="A254" s="21" t="s">
        <v>237</v>
      </c>
      <c r="B254" s="27">
        <v>7.94</v>
      </c>
      <c r="C254" s="27">
        <v>7.056</v>
      </c>
      <c r="D254" s="27">
        <v>8.1259999999999994</v>
      </c>
      <c r="E254" s="28">
        <v>7.6360000000000001</v>
      </c>
      <c r="F254" s="22">
        <v>30.757999999999999</v>
      </c>
      <c r="G254" s="27">
        <v>7.6894999999999998</v>
      </c>
    </row>
    <row r="255" spans="1:7" x14ac:dyDescent="0.3">
      <c r="A255" s="21" t="s">
        <v>238</v>
      </c>
      <c r="B255" s="27">
        <v>0</v>
      </c>
      <c r="C255" s="27">
        <v>0</v>
      </c>
      <c r="D255" s="27">
        <v>0</v>
      </c>
      <c r="E255" s="28">
        <v>0</v>
      </c>
      <c r="F255" s="22">
        <v>0</v>
      </c>
      <c r="G255" s="27">
        <v>0</v>
      </c>
    </row>
    <row r="256" spans="1:7" x14ac:dyDescent="0.3">
      <c r="A256" s="21" t="s">
        <v>239</v>
      </c>
      <c r="B256" s="27">
        <v>62.101999999999997</v>
      </c>
      <c r="C256" s="27">
        <v>62.808</v>
      </c>
      <c r="D256" s="27">
        <v>66.004000000000005</v>
      </c>
      <c r="E256" s="28">
        <v>67.414000000000001</v>
      </c>
      <c r="F256" s="22">
        <v>258.32799999999997</v>
      </c>
      <c r="G256" s="27">
        <v>64.581999999999994</v>
      </c>
    </row>
    <row r="257" spans="1:7" x14ac:dyDescent="0.3">
      <c r="A257" s="21" t="s">
        <v>240</v>
      </c>
      <c r="B257" s="27">
        <v>0.17</v>
      </c>
      <c r="C257" s="27">
        <v>0.16200000000000001</v>
      </c>
      <c r="D257" s="27">
        <v>0.14399999999999999</v>
      </c>
      <c r="E257" s="28">
        <v>0.154</v>
      </c>
      <c r="F257" s="22">
        <v>0.63</v>
      </c>
      <c r="G257" s="27">
        <v>0.1575</v>
      </c>
    </row>
    <row r="258" spans="1:7" x14ac:dyDescent="0.3">
      <c r="A258" s="21" t="s">
        <v>241</v>
      </c>
      <c r="B258" s="27">
        <v>3.75</v>
      </c>
      <c r="C258" s="27">
        <v>4.0380000000000003</v>
      </c>
      <c r="D258" s="27">
        <v>4.226</v>
      </c>
      <c r="E258" s="28">
        <v>4.7519999999999998</v>
      </c>
      <c r="F258" s="22">
        <v>16.765999999999998</v>
      </c>
      <c r="G258" s="27">
        <v>4.1914999999999996</v>
      </c>
    </row>
    <row r="259" spans="1:7" x14ac:dyDescent="0.3">
      <c r="A259" s="21" t="s">
        <v>242</v>
      </c>
      <c r="B259" s="27">
        <v>0.01</v>
      </c>
      <c r="C259" s="27">
        <v>3.5999999999999997E-2</v>
      </c>
      <c r="D259" s="27">
        <v>0.02</v>
      </c>
      <c r="E259" s="28">
        <v>2.3519999999999999</v>
      </c>
      <c r="F259" s="22">
        <v>2.4179999999999997</v>
      </c>
      <c r="G259" s="27">
        <v>0.60449999999999993</v>
      </c>
    </row>
    <row r="260" spans="1:7" x14ac:dyDescent="0.3">
      <c r="A260" s="21" t="s">
        <v>243</v>
      </c>
      <c r="B260" s="27">
        <v>1.6359999999999999</v>
      </c>
      <c r="C260" s="27">
        <v>1.3640000000000001</v>
      </c>
      <c r="D260" s="27">
        <v>1.8540000000000001</v>
      </c>
      <c r="E260" s="28">
        <v>1.9279999999999999</v>
      </c>
      <c r="F260" s="22">
        <v>6.782</v>
      </c>
      <c r="G260" s="27">
        <v>1.6955</v>
      </c>
    </row>
    <row r="261" spans="1:7" x14ac:dyDescent="0.3">
      <c r="A261" s="21" t="s">
        <v>244</v>
      </c>
      <c r="B261" s="27">
        <v>92.424000000000007</v>
      </c>
      <c r="C261" s="27">
        <v>92.957999999999998</v>
      </c>
      <c r="D261" s="27">
        <v>100.52800000000001</v>
      </c>
      <c r="E261" s="28">
        <v>103.27</v>
      </c>
      <c r="F261" s="22">
        <v>389.18</v>
      </c>
      <c r="G261" s="27">
        <v>97.295000000000002</v>
      </c>
    </row>
    <row r="262" spans="1:7" x14ac:dyDescent="0.3">
      <c r="A262" s="21" t="s">
        <v>245</v>
      </c>
      <c r="B262" s="27">
        <v>0.48</v>
      </c>
      <c r="C262" s="27">
        <v>0.47</v>
      </c>
      <c r="D262" s="27">
        <v>0.48599999999999999</v>
      </c>
      <c r="E262" s="28">
        <v>0.55000000000000004</v>
      </c>
      <c r="F262" s="22">
        <v>1.986</v>
      </c>
      <c r="G262" s="27">
        <v>0.4965</v>
      </c>
    </row>
    <row r="263" spans="1:7" x14ac:dyDescent="0.3">
      <c r="A263" s="21" t="s">
        <v>246</v>
      </c>
      <c r="B263" s="27">
        <v>10.708</v>
      </c>
      <c r="C263" s="27">
        <v>9.58</v>
      </c>
      <c r="D263" s="27">
        <v>8.75</v>
      </c>
      <c r="E263" s="28">
        <v>10.827999999999999</v>
      </c>
      <c r="F263" s="22">
        <v>39.866</v>
      </c>
      <c r="G263" s="27">
        <v>9.9664999999999999</v>
      </c>
    </row>
    <row r="264" spans="1:7" x14ac:dyDescent="0.3">
      <c r="A264" s="21" t="s">
        <v>247</v>
      </c>
      <c r="B264" s="27">
        <v>6.3159999999999998</v>
      </c>
      <c r="C264" s="27">
        <v>6.3179999999999996</v>
      </c>
      <c r="D264" s="27">
        <v>6.7480000000000002</v>
      </c>
      <c r="E264" s="28">
        <v>6.1020000000000003</v>
      </c>
      <c r="F264" s="22">
        <v>25.484000000000002</v>
      </c>
      <c r="G264" s="27">
        <v>6.3710000000000004</v>
      </c>
    </row>
    <row r="265" spans="1:7" x14ac:dyDescent="0.3">
      <c r="A265" s="21" t="s">
        <v>248</v>
      </c>
      <c r="B265" s="27">
        <v>29.867999999999999</v>
      </c>
      <c r="C265" s="27">
        <v>34.351999999999997</v>
      </c>
      <c r="D265" s="27">
        <v>32.048000000000002</v>
      </c>
      <c r="E265" s="28">
        <v>39.19</v>
      </c>
      <c r="F265" s="22">
        <v>135.458</v>
      </c>
      <c r="G265" s="27">
        <v>33.8645</v>
      </c>
    </row>
    <row r="266" spans="1:7" x14ac:dyDescent="0.3">
      <c r="A266" s="21" t="s">
        <v>249</v>
      </c>
      <c r="B266" s="27">
        <v>54.118000000000002</v>
      </c>
      <c r="C266" s="27">
        <v>55.555999999999997</v>
      </c>
      <c r="D266" s="27">
        <v>54.238</v>
      </c>
      <c r="E266" s="28">
        <v>57.213999999999999</v>
      </c>
      <c r="F266" s="22">
        <v>221.126</v>
      </c>
      <c r="G266" s="27">
        <v>55.281500000000001</v>
      </c>
    </row>
    <row r="267" spans="1:7" x14ac:dyDescent="0.3">
      <c r="A267" s="21" t="s">
        <v>250</v>
      </c>
      <c r="B267" s="27">
        <v>0</v>
      </c>
      <c r="C267" s="27">
        <v>0</v>
      </c>
      <c r="D267" s="27">
        <v>0</v>
      </c>
      <c r="E267" s="28">
        <v>0</v>
      </c>
      <c r="F267" s="22">
        <v>0</v>
      </c>
      <c r="G267" s="27">
        <v>0</v>
      </c>
    </row>
    <row r="268" spans="1:7" x14ac:dyDescent="0.3">
      <c r="A268" s="21" t="s">
        <v>251</v>
      </c>
      <c r="B268" s="27">
        <v>10.385999999999999</v>
      </c>
      <c r="C268" s="27">
        <v>7.3280000000000003</v>
      </c>
      <c r="D268" s="27">
        <v>7.2939999999999996</v>
      </c>
      <c r="E268" s="28">
        <v>6.5119999999999996</v>
      </c>
      <c r="F268" s="22">
        <v>31.52</v>
      </c>
      <c r="G268" s="27">
        <v>7.88</v>
      </c>
    </row>
    <row r="269" spans="1:7" x14ac:dyDescent="0.3">
      <c r="A269" s="21" t="s">
        <v>252</v>
      </c>
      <c r="B269" s="27">
        <v>34.561999999999998</v>
      </c>
      <c r="C269" s="27">
        <v>35.058</v>
      </c>
      <c r="D269" s="27">
        <v>35.353999999999999</v>
      </c>
      <c r="E269" s="28">
        <v>36.659999999999997</v>
      </c>
      <c r="F269" s="22">
        <v>141.63400000000001</v>
      </c>
      <c r="G269" s="27">
        <v>35.408500000000004</v>
      </c>
    </row>
    <row r="270" spans="1:7" x14ac:dyDescent="0.3">
      <c r="A270" s="21" t="s">
        <v>253</v>
      </c>
      <c r="B270" s="27">
        <v>0.98199999999999998</v>
      </c>
      <c r="C270" s="27">
        <v>1.3480000000000001</v>
      </c>
      <c r="D270" s="27">
        <v>1.212</v>
      </c>
      <c r="E270" s="28">
        <v>1.4339999999999999</v>
      </c>
      <c r="F270" s="22">
        <v>4.976</v>
      </c>
      <c r="G270" s="27">
        <v>1.244</v>
      </c>
    </row>
    <row r="271" spans="1:7" x14ac:dyDescent="0.3">
      <c r="A271" s="21" t="s">
        <v>254</v>
      </c>
      <c r="B271" s="27">
        <v>37.131999999999998</v>
      </c>
      <c r="C271" s="27">
        <v>36.234000000000002</v>
      </c>
      <c r="D271" s="27">
        <v>36.006</v>
      </c>
      <c r="E271" s="28">
        <v>36.295999999999999</v>
      </c>
      <c r="F271" s="22">
        <v>145.66800000000001</v>
      </c>
      <c r="G271" s="27">
        <v>36.417000000000002</v>
      </c>
    </row>
    <row r="272" spans="1:7" x14ac:dyDescent="0.3">
      <c r="A272" s="21" t="s">
        <v>255</v>
      </c>
      <c r="B272" s="27">
        <v>8.6039999999999992</v>
      </c>
      <c r="C272" s="27">
        <v>8.7620000000000005</v>
      </c>
      <c r="D272" s="27">
        <v>7.4119999999999999</v>
      </c>
      <c r="E272" s="28">
        <v>6.92</v>
      </c>
      <c r="F272" s="22">
        <v>31.698</v>
      </c>
      <c r="G272" s="27">
        <v>7.9245000000000001</v>
      </c>
    </row>
    <row r="273" spans="1:7" x14ac:dyDescent="0.3">
      <c r="A273" s="21" t="s">
        <v>256</v>
      </c>
      <c r="B273" s="27">
        <v>0</v>
      </c>
      <c r="C273" s="27">
        <v>0</v>
      </c>
      <c r="D273" s="27">
        <v>0</v>
      </c>
      <c r="E273" s="28">
        <v>0</v>
      </c>
      <c r="F273" s="22">
        <v>0</v>
      </c>
      <c r="G273" s="27">
        <v>0</v>
      </c>
    </row>
    <row r="274" spans="1:7" x14ac:dyDescent="0.3">
      <c r="A274" s="21" t="s">
        <v>257</v>
      </c>
      <c r="B274" s="27">
        <v>7.94</v>
      </c>
      <c r="C274" s="27">
        <v>12.17</v>
      </c>
      <c r="D274" s="27">
        <v>7.694</v>
      </c>
      <c r="E274" s="28">
        <v>7.7919999999999998</v>
      </c>
      <c r="F274" s="22">
        <v>35.595999999999997</v>
      </c>
      <c r="G274" s="27">
        <v>8.8989999999999991</v>
      </c>
    </row>
    <row r="275" spans="1:7" x14ac:dyDescent="0.3">
      <c r="A275" s="21" t="s">
        <v>258</v>
      </c>
      <c r="B275" s="27">
        <v>0</v>
      </c>
      <c r="C275" s="27">
        <v>0</v>
      </c>
      <c r="D275" s="27">
        <v>0</v>
      </c>
      <c r="E275" s="28">
        <v>0</v>
      </c>
      <c r="F275" s="22">
        <v>0</v>
      </c>
      <c r="G275" s="27">
        <v>0</v>
      </c>
    </row>
    <row r="276" spans="1:7" x14ac:dyDescent="0.3">
      <c r="A276" s="21" t="s">
        <v>259</v>
      </c>
      <c r="B276" s="27">
        <v>0</v>
      </c>
      <c r="C276" s="27">
        <v>0</v>
      </c>
      <c r="D276" s="27">
        <v>0</v>
      </c>
      <c r="E276" s="28">
        <v>0</v>
      </c>
      <c r="F276" s="22">
        <v>0</v>
      </c>
      <c r="G276" s="27">
        <v>0</v>
      </c>
    </row>
    <row r="277" spans="1:7" x14ac:dyDescent="0.3">
      <c r="A277" s="21" t="s">
        <v>260</v>
      </c>
      <c r="B277" s="27">
        <v>0.54800000000000004</v>
      </c>
      <c r="C277" s="27">
        <v>0</v>
      </c>
      <c r="D277" s="27">
        <v>0</v>
      </c>
      <c r="E277" s="28">
        <v>0</v>
      </c>
      <c r="F277" s="22">
        <v>0.54800000000000004</v>
      </c>
      <c r="G277" s="27">
        <v>0.13700000000000001</v>
      </c>
    </row>
    <row r="278" spans="1:7" x14ac:dyDescent="0.3">
      <c r="A278" s="21" t="s">
        <v>261</v>
      </c>
      <c r="B278" s="27">
        <v>60.356000000000002</v>
      </c>
      <c r="C278" s="27">
        <v>61.764000000000003</v>
      </c>
      <c r="D278" s="27">
        <v>58.756</v>
      </c>
      <c r="E278" s="28">
        <v>59.353999999999999</v>
      </c>
      <c r="F278" s="22">
        <v>240.23000000000002</v>
      </c>
      <c r="G278" s="27">
        <v>60.057500000000005</v>
      </c>
    </row>
    <row r="279" spans="1:7" x14ac:dyDescent="0.3">
      <c r="A279" s="21" t="s">
        <v>262</v>
      </c>
      <c r="B279" s="27">
        <v>0.64</v>
      </c>
      <c r="C279" s="27">
        <v>0.78</v>
      </c>
      <c r="D279" s="27">
        <v>0.69399999999999995</v>
      </c>
      <c r="E279" s="28">
        <v>0</v>
      </c>
      <c r="F279" s="22">
        <v>2.1139999999999999</v>
      </c>
      <c r="G279" s="27">
        <v>0.52849999999999997</v>
      </c>
    </row>
    <row r="280" spans="1:7" x14ac:dyDescent="0.3">
      <c r="A280" s="21" t="s">
        <v>263</v>
      </c>
      <c r="B280" s="27">
        <v>1.1339999999999999</v>
      </c>
      <c r="C280" s="27">
        <v>1.0840000000000001</v>
      </c>
      <c r="D280" s="27">
        <v>1.05</v>
      </c>
      <c r="E280" s="28">
        <v>1.016</v>
      </c>
      <c r="F280" s="22">
        <v>4.2839999999999998</v>
      </c>
      <c r="G280" s="27">
        <v>1.071</v>
      </c>
    </row>
    <row r="281" spans="1:7" x14ac:dyDescent="0.3">
      <c r="A281" s="21" t="s">
        <v>264</v>
      </c>
      <c r="B281" s="27">
        <v>93.858000000000004</v>
      </c>
      <c r="C281" s="27">
        <v>92.093999999999994</v>
      </c>
      <c r="D281" s="27">
        <v>98.004000000000005</v>
      </c>
      <c r="E281" s="28">
        <v>102.32599999999999</v>
      </c>
      <c r="F281" s="22">
        <v>386.28200000000004</v>
      </c>
      <c r="G281" s="27">
        <v>96.57050000000001</v>
      </c>
    </row>
    <row r="282" spans="1:7" x14ac:dyDescent="0.3">
      <c r="A282" s="21" t="s">
        <v>265</v>
      </c>
      <c r="B282" s="27">
        <v>583.53399999999999</v>
      </c>
      <c r="C282" s="27">
        <v>586.69600000000003</v>
      </c>
      <c r="D282" s="27">
        <v>582.74199999999996</v>
      </c>
      <c r="E282" s="28">
        <v>583.53599999999994</v>
      </c>
      <c r="F282" s="22">
        <v>2336.5079999999998</v>
      </c>
      <c r="G282" s="27">
        <v>584.12699999999995</v>
      </c>
    </row>
    <row r="283" spans="1:7" x14ac:dyDescent="0.3">
      <c r="A283" s="21" t="s">
        <v>266</v>
      </c>
      <c r="B283" s="27">
        <v>3.0680000000000001</v>
      </c>
      <c r="C283" s="27">
        <v>3.4580000000000002</v>
      </c>
      <c r="D283" s="27">
        <v>3.1139999999999999</v>
      </c>
      <c r="E283" s="28">
        <v>3.9980000000000002</v>
      </c>
      <c r="F283" s="22">
        <v>13.638000000000002</v>
      </c>
      <c r="G283" s="27">
        <v>3.4095000000000004</v>
      </c>
    </row>
    <row r="284" spans="1:7" x14ac:dyDescent="0.3">
      <c r="A284" s="21" t="s">
        <v>267</v>
      </c>
      <c r="B284" s="27">
        <v>1.1579999999999999</v>
      </c>
      <c r="C284" s="27">
        <v>1.1040000000000001</v>
      </c>
      <c r="D284" s="27">
        <v>1.002</v>
      </c>
      <c r="E284" s="28">
        <v>0.996</v>
      </c>
      <c r="F284" s="22">
        <v>4.26</v>
      </c>
      <c r="G284" s="27">
        <v>1.0649999999999999</v>
      </c>
    </row>
    <row r="285" spans="1:7" x14ac:dyDescent="0.3">
      <c r="A285" s="21" t="s">
        <v>268</v>
      </c>
      <c r="B285" s="27">
        <v>4.59</v>
      </c>
      <c r="C285" s="27">
        <v>6.1479999999999997</v>
      </c>
      <c r="D285" s="27">
        <v>3.4660000000000002</v>
      </c>
      <c r="E285" s="28">
        <v>2.952</v>
      </c>
      <c r="F285" s="22">
        <v>17.155999999999999</v>
      </c>
      <c r="G285" s="27">
        <v>4.2889999999999997</v>
      </c>
    </row>
    <row r="286" spans="1:7" x14ac:dyDescent="0.3">
      <c r="A286" s="21" t="s">
        <v>269</v>
      </c>
      <c r="B286" s="27">
        <v>30.48</v>
      </c>
      <c r="C286" s="27">
        <v>30.442</v>
      </c>
      <c r="D286" s="27">
        <v>30.63</v>
      </c>
      <c r="E286" s="28">
        <v>32.176000000000002</v>
      </c>
      <c r="F286" s="22">
        <v>123.72799999999999</v>
      </c>
      <c r="G286" s="27">
        <v>30.931999999999999</v>
      </c>
    </row>
    <row r="287" spans="1:7" x14ac:dyDescent="0.3">
      <c r="A287" s="21" t="s">
        <v>270</v>
      </c>
      <c r="B287" s="27">
        <v>9.9459999999999997</v>
      </c>
      <c r="C287" s="27">
        <v>10.391999999999999</v>
      </c>
      <c r="D287" s="27">
        <v>10.518000000000001</v>
      </c>
      <c r="E287" s="28">
        <v>13.02</v>
      </c>
      <c r="F287" s="22">
        <v>43.876000000000005</v>
      </c>
      <c r="G287" s="27">
        <v>10.969000000000001</v>
      </c>
    </row>
    <row r="288" spans="1:7" x14ac:dyDescent="0.3">
      <c r="A288" s="21" t="s">
        <v>271</v>
      </c>
      <c r="B288" s="27">
        <v>0</v>
      </c>
      <c r="C288" s="27">
        <v>0</v>
      </c>
      <c r="D288" s="27">
        <v>0</v>
      </c>
      <c r="E288" s="28">
        <v>0</v>
      </c>
      <c r="F288" s="22">
        <v>0</v>
      </c>
      <c r="G288" s="27">
        <v>0</v>
      </c>
    </row>
    <row r="289" spans="1:7" x14ac:dyDescent="0.3">
      <c r="A289" s="21" t="s">
        <v>272</v>
      </c>
      <c r="B289" s="27">
        <v>2.57</v>
      </c>
      <c r="C289" s="27">
        <v>2.6339999999999999</v>
      </c>
      <c r="D289" s="27">
        <v>2.6960000000000002</v>
      </c>
      <c r="E289" s="28">
        <v>2.6240000000000001</v>
      </c>
      <c r="F289" s="22">
        <v>10.524000000000001</v>
      </c>
      <c r="G289" s="27">
        <v>2.6310000000000002</v>
      </c>
    </row>
    <row r="290" spans="1:7" x14ac:dyDescent="0.3">
      <c r="A290" s="21" t="s">
        <v>273</v>
      </c>
      <c r="B290" s="27">
        <v>0.98199999999999998</v>
      </c>
      <c r="C290" s="27">
        <v>1.004</v>
      </c>
      <c r="D290" s="27">
        <v>0.79200000000000004</v>
      </c>
      <c r="E290" s="28">
        <v>0.88200000000000001</v>
      </c>
      <c r="F290" s="22">
        <v>3.66</v>
      </c>
      <c r="G290" s="27">
        <v>0.91500000000000004</v>
      </c>
    </row>
    <row r="291" spans="1:7" x14ac:dyDescent="0.3">
      <c r="A291" s="21" t="s">
        <v>274</v>
      </c>
      <c r="B291" s="27">
        <v>31.712</v>
      </c>
      <c r="C291" s="27">
        <v>34.340000000000003</v>
      </c>
      <c r="D291" s="27">
        <v>34.552</v>
      </c>
      <c r="E291" s="28">
        <v>37.588000000000001</v>
      </c>
      <c r="F291" s="22">
        <v>138.19200000000001</v>
      </c>
      <c r="G291" s="27">
        <v>34.548000000000002</v>
      </c>
    </row>
    <row r="292" spans="1:7" x14ac:dyDescent="0.3">
      <c r="A292" s="21" t="s">
        <v>275</v>
      </c>
      <c r="B292" s="27">
        <v>0</v>
      </c>
      <c r="C292" s="27">
        <v>0</v>
      </c>
      <c r="D292" s="27">
        <v>0</v>
      </c>
      <c r="E292" s="28">
        <v>0</v>
      </c>
      <c r="F292" s="22">
        <v>0</v>
      </c>
      <c r="G292" s="27">
        <v>0</v>
      </c>
    </row>
    <row r="293" spans="1:7" x14ac:dyDescent="0.3">
      <c r="A293" s="21" t="s">
        <v>276</v>
      </c>
      <c r="B293" s="27">
        <v>40.6</v>
      </c>
      <c r="C293" s="27">
        <v>48.457999999999998</v>
      </c>
      <c r="D293" s="27">
        <v>34.347999999999999</v>
      </c>
      <c r="E293" s="28">
        <v>33.334000000000003</v>
      </c>
      <c r="F293" s="22">
        <v>156.74</v>
      </c>
      <c r="G293" s="27">
        <v>39.185000000000002</v>
      </c>
    </row>
    <row r="294" spans="1:7" x14ac:dyDescent="0.3">
      <c r="A294" s="21" t="s">
        <v>277</v>
      </c>
      <c r="B294" s="27">
        <v>2E-3</v>
      </c>
      <c r="C294" s="27">
        <v>9.6000000000000002E-2</v>
      </c>
      <c r="D294" s="27">
        <v>0.17399999999999999</v>
      </c>
      <c r="E294" s="28">
        <v>2E-3</v>
      </c>
      <c r="F294" s="22">
        <v>0.27400000000000002</v>
      </c>
      <c r="G294" s="27">
        <v>6.8500000000000005E-2</v>
      </c>
    </row>
    <row r="295" spans="1:7" x14ac:dyDescent="0.3">
      <c r="A295" s="21" t="s">
        <v>278</v>
      </c>
      <c r="B295" s="27">
        <v>81.085999999999999</v>
      </c>
      <c r="C295" s="27">
        <v>76.665999999999997</v>
      </c>
      <c r="D295" s="27">
        <v>79.144000000000005</v>
      </c>
      <c r="E295" s="28">
        <v>77.481999999999999</v>
      </c>
      <c r="F295" s="22">
        <v>314.37800000000004</v>
      </c>
      <c r="G295" s="27">
        <v>78.594500000000011</v>
      </c>
    </row>
    <row r="296" spans="1:7" x14ac:dyDescent="0.3">
      <c r="A296" s="21" t="s">
        <v>279</v>
      </c>
      <c r="B296" s="27">
        <v>0.35599999999999998</v>
      </c>
      <c r="C296" s="27">
        <v>0.316</v>
      </c>
      <c r="D296" s="27">
        <v>0.29199999999999998</v>
      </c>
      <c r="E296" s="28">
        <v>0.318</v>
      </c>
      <c r="F296" s="22">
        <v>1.282</v>
      </c>
      <c r="G296" s="27">
        <v>0.32050000000000001</v>
      </c>
    </row>
    <row r="297" spans="1:7" x14ac:dyDescent="0.3">
      <c r="A297" s="21" t="s">
        <v>280</v>
      </c>
      <c r="B297" s="27">
        <v>46.904000000000003</v>
      </c>
      <c r="C297" s="27">
        <v>37.85</v>
      </c>
      <c r="D297" s="27">
        <v>31.756</v>
      </c>
      <c r="E297" s="28">
        <v>30.754000000000001</v>
      </c>
      <c r="F297" s="22">
        <v>147.26400000000001</v>
      </c>
      <c r="G297" s="27">
        <v>36.816000000000003</v>
      </c>
    </row>
    <row r="298" spans="1:7" x14ac:dyDescent="0.3">
      <c r="A298" s="21" t="s">
        <v>281</v>
      </c>
      <c r="B298" s="27">
        <v>52.671999999999997</v>
      </c>
      <c r="C298" s="27">
        <v>50.6</v>
      </c>
      <c r="D298" s="27">
        <v>54.64</v>
      </c>
      <c r="E298" s="28">
        <v>54.71</v>
      </c>
      <c r="F298" s="22">
        <v>212.62199999999999</v>
      </c>
      <c r="G298" s="27">
        <v>53.155499999999996</v>
      </c>
    </row>
    <row r="299" spans="1:7" x14ac:dyDescent="0.3">
      <c r="A299" s="21" t="s">
        <v>282</v>
      </c>
      <c r="B299" s="27">
        <v>85.3</v>
      </c>
      <c r="C299" s="27">
        <v>83.042000000000002</v>
      </c>
      <c r="D299" s="27">
        <v>85.194000000000003</v>
      </c>
      <c r="E299" s="28">
        <v>92.837999999999994</v>
      </c>
      <c r="F299" s="22">
        <v>346.37400000000002</v>
      </c>
      <c r="G299" s="27">
        <v>86.593500000000006</v>
      </c>
    </row>
    <row r="300" spans="1:7" x14ac:dyDescent="0.3">
      <c r="A300" s="21" t="s">
        <v>283</v>
      </c>
      <c r="B300" s="27">
        <v>0</v>
      </c>
      <c r="C300" s="27">
        <v>0</v>
      </c>
      <c r="D300" s="27">
        <v>0</v>
      </c>
      <c r="E300" s="28">
        <v>0</v>
      </c>
      <c r="F300" s="22">
        <v>0</v>
      </c>
      <c r="G300" s="27">
        <v>0</v>
      </c>
    </row>
    <row r="301" spans="1:7" x14ac:dyDescent="0.3">
      <c r="A301" s="21" t="s">
        <v>284</v>
      </c>
      <c r="B301" s="27">
        <v>12.532</v>
      </c>
      <c r="C301" s="27">
        <v>12.862</v>
      </c>
      <c r="D301" s="27">
        <v>13.336</v>
      </c>
      <c r="E301" s="28">
        <v>13.917999999999999</v>
      </c>
      <c r="F301" s="22">
        <v>52.647999999999996</v>
      </c>
      <c r="G301" s="27">
        <v>13.161999999999999</v>
      </c>
    </row>
    <row r="302" spans="1:7" x14ac:dyDescent="0.3">
      <c r="A302" s="21" t="s">
        <v>285</v>
      </c>
      <c r="B302" s="27">
        <v>34.65</v>
      </c>
      <c r="C302" s="27">
        <v>35.46</v>
      </c>
      <c r="D302" s="27">
        <v>33.048000000000002</v>
      </c>
      <c r="E302" s="28">
        <v>36.378</v>
      </c>
      <c r="F302" s="22">
        <v>139.536</v>
      </c>
      <c r="G302" s="27">
        <v>34.884</v>
      </c>
    </row>
    <row r="303" spans="1:7" x14ac:dyDescent="0.3">
      <c r="A303" s="21" t="s">
        <v>286</v>
      </c>
      <c r="B303" s="27">
        <v>0.18</v>
      </c>
      <c r="C303" s="27">
        <v>0.18</v>
      </c>
      <c r="D303" s="27">
        <v>0.16</v>
      </c>
      <c r="E303" s="28">
        <v>0.16</v>
      </c>
      <c r="F303" s="22">
        <v>0.68</v>
      </c>
      <c r="G303" s="27">
        <v>0.17</v>
      </c>
    </row>
    <row r="304" spans="1:7" x14ac:dyDescent="0.3">
      <c r="A304" s="21" t="s">
        <v>287</v>
      </c>
      <c r="B304" s="27">
        <v>0</v>
      </c>
      <c r="C304" s="27">
        <v>0</v>
      </c>
      <c r="D304" s="27">
        <v>0</v>
      </c>
      <c r="E304" s="28">
        <v>0</v>
      </c>
      <c r="F304" s="22">
        <v>0</v>
      </c>
      <c r="G304" s="27">
        <v>0</v>
      </c>
    </row>
    <row r="305" spans="1:7" x14ac:dyDescent="0.3">
      <c r="A305" s="21" t="s">
        <v>288</v>
      </c>
      <c r="B305" s="27">
        <v>12.542</v>
      </c>
      <c r="C305" s="27">
        <v>9.4440000000000008</v>
      </c>
      <c r="D305" s="27">
        <v>10.492000000000001</v>
      </c>
      <c r="E305" s="28">
        <v>11.257999999999999</v>
      </c>
      <c r="F305" s="22">
        <v>43.736000000000004</v>
      </c>
      <c r="G305" s="27">
        <v>10.934000000000001</v>
      </c>
    </row>
    <row r="306" spans="1:7" x14ac:dyDescent="0.3">
      <c r="A306" s="21" t="s">
        <v>289</v>
      </c>
      <c r="B306" s="27">
        <v>11.526</v>
      </c>
      <c r="C306" s="27">
        <v>11.327999999999999</v>
      </c>
      <c r="D306" s="27">
        <v>10.942</v>
      </c>
      <c r="E306" s="28">
        <v>12.186</v>
      </c>
      <c r="F306" s="22">
        <v>45.981999999999999</v>
      </c>
      <c r="G306" s="27">
        <v>11.4955</v>
      </c>
    </row>
    <row r="307" spans="1:7" x14ac:dyDescent="0.3">
      <c r="A307" s="21" t="s">
        <v>290</v>
      </c>
      <c r="B307" s="27">
        <v>8.9860000000000007</v>
      </c>
      <c r="C307" s="27">
        <v>9.3379999999999992</v>
      </c>
      <c r="D307" s="27">
        <v>0</v>
      </c>
      <c r="E307" s="28">
        <v>0</v>
      </c>
      <c r="F307" s="22">
        <v>18.323999999999998</v>
      </c>
      <c r="G307" s="27">
        <v>4.5809999999999995</v>
      </c>
    </row>
    <row r="308" spans="1:7" x14ac:dyDescent="0.3">
      <c r="A308" s="21" t="s">
        <v>291</v>
      </c>
      <c r="B308" s="27">
        <v>19.484000000000002</v>
      </c>
      <c r="C308" s="27">
        <v>19.52</v>
      </c>
      <c r="D308" s="27">
        <v>21.265999999999998</v>
      </c>
      <c r="E308" s="28">
        <v>21.196000000000002</v>
      </c>
      <c r="F308" s="22">
        <v>81.466000000000008</v>
      </c>
      <c r="G308" s="27">
        <v>20.366500000000002</v>
      </c>
    </row>
    <row r="309" spans="1:7" x14ac:dyDescent="0.3">
      <c r="A309" s="21" t="s">
        <v>292</v>
      </c>
      <c r="B309" s="27">
        <v>9.6080000000000005</v>
      </c>
      <c r="C309" s="27">
        <v>0</v>
      </c>
      <c r="D309" s="27">
        <v>0</v>
      </c>
      <c r="E309" s="28">
        <v>0</v>
      </c>
      <c r="F309" s="22">
        <v>9.6080000000000005</v>
      </c>
      <c r="G309" s="27">
        <v>2.4020000000000001</v>
      </c>
    </row>
    <row r="310" spans="1:7" x14ac:dyDescent="0.3">
      <c r="A310" s="21" t="s">
        <v>293</v>
      </c>
      <c r="B310" s="27">
        <v>68.75</v>
      </c>
      <c r="C310" s="27">
        <v>71.983999999999995</v>
      </c>
      <c r="D310" s="27">
        <v>70.197999999999993</v>
      </c>
      <c r="E310" s="28">
        <v>76.614000000000004</v>
      </c>
      <c r="F310" s="22">
        <v>287.54599999999994</v>
      </c>
      <c r="G310" s="27">
        <v>71.886499999999984</v>
      </c>
    </row>
    <row r="311" spans="1:7" x14ac:dyDescent="0.3">
      <c r="A311" s="21" t="s">
        <v>294</v>
      </c>
      <c r="B311" s="27">
        <v>43.984000000000002</v>
      </c>
      <c r="C311" s="27">
        <v>51.954000000000001</v>
      </c>
      <c r="D311" s="27">
        <v>48.295999999999999</v>
      </c>
      <c r="E311" s="28">
        <v>51.097999999999999</v>
      </c>
      <c r="F311" s="22">
        <v>195.33199999999999</v>
      </c>
      <c r="G311" s="27">
        <v>48.832999999999998</v>
      </c>
    </row>
    <row r="312" spans="1:7" x14ac:dyDescent="0.3">
      <c r="A312" s="21" t="s">
        <v>295</v>
      </c>
      <c r="B312" s="27">
        <v>2.12</v>
      </c>
      <c r="C312" s="27">
        <v>0</v>
      </c>
      <c r="D312" s="27">
        <v>0</v>
      </c>
      <c r="E312" s="28">
        <v>0</v>
      </c>
      <c r="F312" s="22">
        <v>2.12</v>
      </c>
      <c r="G312" s="27">
        <v>0.53</v>
      </c>
    </row>
    <row r="313" spans="1:7" x14ac:dyDescent="0.3">
      <c r="A313" s="21" t="s">
        <v>296</v>
      </c>
      <c r="B313" s="27">
        <v>0</v>
      </c>
      <c r="C313" s="27">
        <v>0</v>
      </c>
      <c r="D313" s="27">
        <v>0</v>
      </c>
      <c r="E313" s="28">
        <v>0</v>
      </c>
      <c r="F313" s="22">
        <v>0</v>
      </c>
      <c r="G313" s="27">
        <v>0</v>
      </c>
    </row>
    <row r="314" spans="1:7" x14ac:dyDescent="0.3">
      <c r="A314" s="21" t="s">
        <v>297</v>
      </c>
      <c r="B314" s="27">
        <v>0</v>
      </c>
      <c r="C314" s="27">
        <v>0</v>
      </c>
      <c r="D314" s="27">
        <v>0</v>
      </c>
      <c r="E314" s="28">
        <v>0.19400000000000001</v>
      </c>
      <c r="F314" s="22">
        <v>0.19400000000000001</v>
      </c>
      <c r="G314" s="27">
        <v>4.8500000000000001E-2</v>
      </c>
    </row>
    <row r="315" spans="1:7" x14ac:dyDescent="0.3">
      <c r="A315" s="21" t="s">
        <v>298</v>
      </c>
      <c r="B315" s="27">
        <v>0</v>
      </c>
      <c r="C315" s="27">
        <v>10.388</v>
      </c>
      <c r="D315" s="27">
        <v>11.6</v>
      </c>
      <c r="E315" s="28">
        <v>11.84</v>
      </c>
      <c r="F315" s="22">
        <v>33.828000000000003</v>
      </c>
      <c r="G315" s="27">
        <v>8.4570000000000007</v>
      </c>
    </row>
    <row r="316" spans="1:7" x14ac:dyDescent="0.3">
      <c r="A316" s="21" t="s">
        <v>299</v>
      </c>
      <c r="B316" s="27">
        <v>4.1520000000000001</v>
      </c>
      <c r="C316" s="27">
        <v>5.032</v>
      </c>
      <c r="D316" s="27">
        <v>2.3820000000000001</v>
      </c>
      <c r="E316" s="28">
        <v>5.07</v>
      </c>
      <c r="F316" s="22">
        <v>16.636000000000003</v>
      </c>
      <c r="G316" s="27">
        <v>4.1590000000000007</v>
      </c>
    </row>
    <row r="317" spans="1:7" x14ac:dyDescent="0.3">
      <c r="A317" s="21" t="s">
        <v>300</v>
      </c>
      <c r="B317" s="27">
        <v>87.695999999999998</v>
      </c>
      <c r="C317" s="27">
        <v>90.635999999999996</v>
      </c>
      <c r="D317" s="27">
        <v>88.236000000000004</v>
      </c>
      <c r="E317" s="28">
        <v>93.988</v>
      </c>
      <c r="F317" s="22">
        <v>360.55599999999998</v>
      </c>
      <c r="G317" s="27">
        <v>90.138999999999996</v>
      </c>
    </row>
    <row r="318" spans="1:7" x14ac:dyDescent="0.3">
      <c r="A318" s="21" t="s">
        <v>301</v>
      </c>
      <c r="B318" s="27">
        <v>4.7859999999999996</v>
      </c>
      <c r="C318" s="27">
        <v>4.8940000000000001</v>
      </c>
      <c r="D318" s="27">
        <v>4.8860000000000001</v>
      </c>
      <c r="E318" s="28">
        <v>5.048</v>
      </c>
      <c r="F318" s="22">
        <v>19.613999999999997</v>
      </c>
      <c r="G318" s="27">
        <v>4.9034999999999993</v>
      </c>
    </row>
    <row r="319" spans="1:7" x14ac:dyDescent="0.3">
      <c r="A319" s="21" t="s">
        <v>302</v>
      </c>
      <c r="B319" s="27">
        <v>0.89800000000000002</v>
      </c>
      <c r="C319" s="27">
        <v>0.83799999999999997</v>
      </c>
      <c r="D319" s="27">
        <v>1.014</v>
      </c>
      <c r="E319" s="28">
        <v>0.98</v>
      </c>
      <c r="F319" s="22">
        <v>3.73</v>
      </c>
      <c r="G319" s="27">
        <v>0.9325</v>
      </c>
    </row>
    <row r="320" spans="1:7" x14ac:dyDescent="0.3">
      <c r="A320" s="21" t="s">
        <v>303</v>
      </c>
      <c r="B320" s="27">
        <v>0.93</v>
      </c>
      <c r="C320" s="27">
        <v>0.88</v>
      </c>
      <c r="D320" s="27">
        <v>0.96799999999999997</v>
      </c>
      <c r="E320" s="28">
        <v>1.044</v>
      </c>
      <c r="F320" s="22">
        <v>3.8220000000000001</v>
      </c>
      <c r="G320" s="27">
        <v>0.95550000000000002</v>
      </c>
    </row>
    <row r="322" spans="2:7" x14ac:dyDescent="0.3">
      <c r="B322" s="3">
        <v>9093.9299999999967</v>
      </c>
      <c r="C322" s="3">
        <v>8643.1639999999952</v>
      </c>
      <c r="D322" s="3">
        <v>8548.8740000000034</v>
      </c>
      <c r="E322" s="3">
        <v>8778.3599999999951</v>
      </c>
      <c r="F322" s="3">
        <v>35064.328000000038</v>
      </c>
      <c r="G322" s="29">
        <v>8766.0820000000094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Summary</vt:lpstr>
      <vt:lpstr>AMDs</vt:lpstr>
      <vt:lpstr>MWh</vt:lpstr>
      <vt:lpstr>Check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</dc:creator>
  <cp:lastModifiedBy>blair</cp:lastModifiedBy>
  <dcterms:created xsi:type="dcterms:W3CDTF">2019-05-08T05:11:41Z</dcterms:created>
  <dcterms:modified xsi:type="dcterms:W3CDTF">2019-07-04T04:02:30Z</dcterms:modified>
</cp:coreProperties>
</file>